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4.xml" ContentType="application/vnd.openxmlformats-officedocument.drawingml.chartshapes+xml"/>
  <Override PartName="/xl/drawings/drawing5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6.xml" ContentType="application/vnd.openxmlformats-officedocument.drawingml.chartsha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527"/>
  <workbookPr/>
  <mc:AlternateContent xmlns:mc="http://schemas.openxmlformats.org/markup-compatibility/2006">
    <mc:Choice Requires="x15">
      <x15ac:absPath xmlns:x15ac="http://schemas.microsoft.com/office/spreadsheetml/2010/11/ac" url="C:\Users\julia\Desktop\Homeoffice\PDF\"/>
    </mc:Choice>
  </mc:AlternateContent>
  <xr:revisionPtr revIDLastSave="0" documentId="8_{E74A863D-2336-4DF2-ABD7-C3A8582F719F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Data input" sheetId="5" r:id="rId1"/>
    <sheet name="Detailed calculation" sheetId="1" r:id="rId2"/>
    <sheet name="Tabelle2" sheetId="2" state="hidden" r:id="rId3"/>
    <sheet name="Gantt date" sheetId="4" r:id="rId4"/>
    <sheet name="Gantt in days" sheetId="3" r:id="rId5"/>
  </sheets>
  <definedNames>
    <definedName name="OLE_LINK7" localSheetId="1">'Detailed calculation'!$A$28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14" i="1" l="1"/>
  <c r="J34" i="1"/>
  <c r="J35" i="1"/>
  <c r="J37" i="1"/>
  <c r="K37" i="1" s="1"/>
  <c r="J32" i="1"/>
  <c r="J33" i="1"/>
  <c r="K33" i="1" s="1"/>
  <c r="J31" i="1"/>
  <c r="J30" i="1"/>
  <c r="J28" i="1"/>
  <c r="J26" i="1"/>
  <c r="J21" i="1"/>
  <c r="J18" i="1"/>
  <c r="J19" i="1"/>
  <c r="J17" i="1"/>
  <c r="E12" i="1" l="1"/>
  <c r="E34" i="1" l="1"/>
  <c r="I45" i="1"/>
  <c r="K45" i="1" s="1"/>
  <c r="E13" i="1" l="1"/>
  <c r="E14" i="1"/>
  <c r="E15" i="1"/>
  <c r="E16" i="1"/>
  <c r="E17" i="1"/>
  <c r="E18" i="1"/>
  <c r="E19" i="1"/>
  <c r="E20" i="1"/>
  <c r="E21" i="1"/>
  <c r="E22" i="1"/>
  <c r="E23" i="1"/>
  <c r="E24" i="1"/>
  <c r="E25" i="1"/>
  <c r="E26" i="1"/>
  <c r="E27" i="1"/>
  <c r="E28" i="1"/>
  <c r="E29" i="1"/>
  <c r="E30" i="1"/>
  <c r="E31" i="1"/>
  <c r="E32" i="1"/>
  <c r="E33" i="1"/>
  <c r="E35" i="1"/>
  <c r="E36" i="1"/>
  <c r="E37" i="1"/>
  <c r="E38" i="1"/>
  <c r="E39" i="1"/>
  <c r="E40" i="1"/>
  <c r="E41" i="1"/>
  <c r="E42" i="1"/>
  <c r="E43" i="1"/>
  <c r="E44" i="1"/>
  <c r="E45" i="1"/>
  <c r="H45" i="1" l="1"/>
  <c r="I44" i="1" s="1"/>
  <c r="K44" i="1" s="1"/>
  <c r="H44" i="1" l="1"/>
  <c r="I43" i="1" s="1"/>
  <c r="K43" i="1" s="1"/>
  <c r="G44" i="1"/>
  <c r="G43" i="1" l="1"/>
  <c r="H43" i="1"/>
  <c r="I42" i="1" s="1"/>
  <c r="K42" i="1" s="1"/>
  <c r="H42" i="1" l="1"/>
  <c r="I41" i="1" s="1"/>
  <c r="K41" i="1" s="1"/>
  <c r="G42" i="1"/>
  <c r="H41" i="1" l="1"/>
  <c r="I40" i="1" s="1"/>
  <c r="K40" i="1" s="1"/>
  <c r="G41" i="1"/>
  <c r="H40" i="1" l="1"/>
  <c r="I39" i="1" s="1"/>
  <c r="K39" i="1" s="1"/>
  <c r="G40" i="1"/>
  <c r="G39" i="1" l="1"/>
  <c r="H39" i="1"/>
  <c r="I38" i="1" s="1"/>
  <c r="K38" i="1" s="1"/>
  <c r="H38" i="1" l="1"/>
  <c r="G38" i="1"/>
  <c r="I37" i="1" l="1"/>
  <c r="C30" i="5" s="1"/>
  <c r="I33" i="1"/>
  <c r="C26" i="5" s="1"/>
  <c r="G37" i="1" l="1"/>
  <c r="H37" i="1"/>
  <c r="I35" i="1" s="1"/>
  <c r="K35" i="1" s="1"/>
  <c r="C29" i="5" s="1"/>
  <c r="G35" i="1" l="1"/>
  <c r="H35" i="1"/>
  <c r="I36" i="1"/>
  <c r="K36" i="1" s="1"/>
  <c r="H33" i="1"/>
  <c r="I32" i="1" s="1"/>
  <c r="K32" i="1" s="1"/>
  <c r="C25" i="5" s="1"/>
  <c r="G33" i="1"/>
  <c r="H36" i="1" l="1"/>
  <c r="I34" i="1" s="1"/>
  <c r="K34" i="1" s="1"/>
  <c r="C28" i="5" s="1"/>
  <c r="H32" i="1"/>
  <c r="I31" i="1" s="1"/>
  <c r="K31" i="1" s="1"/>
  <c r="C24" i="5" s="1"/>
  <c r="G32" i="1"/>
  <c r="H31" i="1" l="1"/>
  <c r="G34" i="1"/>
  <c r="H34" i="1"/>
  <c r="G31" i="1"/>
  <c r="I30" i="1" l="1"/>
  <c r="K30" i="1" s="1"/>
  <c r="C22" i="5" s="1"/>
  <c r="G30" i="1" l="1"/>
  <c r="H30" i="1"/>
  <c r="I29" i="1" s="1"/>
  <c r="K29" i="1" s="1"/>
  <c r="G29" i="1" l="1"/>
  <c r="H29" i="1"/>
  <c r="I28" i="1" s="1"/>
  <c r="K28" i="1" s="1"/>
  <c r="C21" i="5" s="1"/>
  <c r="G28" i="1" l="1"/>
  <c r="H28" i="1"/>
  <c r="I27" i="1" s="1"/>
  <c r="K27" i="1" s="1"/>
  <c r="G27" i="1" l="1"/>
  <c r="H27" i="1"/>
  <c r="I26" i="1" s="1"/>
  <c r="K26" i="1" s="1"/>
  <c r="C20" i="5" s="1"/>
  <c r="G26" i="1" l="1"/>
  <c r="H26" i="1"/>
  <c r="I25" i="1" s="1"/>
  <c r="K25" i="1" s="1"/>
  <c r="G25" i="1" l="1"/>
  <c r="H25" i="1"/>
  <c r="I23" i="1" l="1"/>
  <c r="K23" i="1" s="1"/>
  <c r="I24" i="1"/>
  <c r="K24" i="1" s="1"/>
  <c r="G23" i="1" l="1"/>
  <c r="H24" i="1"/>
  <c r="G24" i="1"/>
  <c r="H23" i="1"/>
  <c r="I22" i="1" s="1"/>
  <c r="K22" i="1" s="1"/>
  <c r="G22" i="1" l="1"/>
  <c r="H22" i="1"/>
  <c r="I21" i="1" s="1"/>
  <c r="K21" i="1" s="1"/>
  <c r="C18" i="5" s="1"/>
  <c r="G21" i="1" l="1"/>
  <c r="H21" i="1"/>
  <c r="I19" i="1" l="1"/>
  <c r="K19" i="1" s="1"/>
  <c r="C17" i="5" s="1"/>
  <c r="I20" i="1"/>
  <c r="K20" i="1" s="1"/>
  <c r="G19" i="1" l="1"/>
  <c r="H20" i="1"/>
  <c r="G20" i="1"/>
  <c r="H19" i="1"/>
  <c r="I18" i="1" l="1"/>
  <c r="K18" i="1" s="1"/>
  <c r="C16" i="5" s="1"/>
  <c r="G18" i="1" l="1"/>
  <c r="H18" i="1"/>
  <c r="I17" i="1" s="1"/>
  <c r="K17" i="1" s="1"/>
  <c r="C15" i="5" s="1"/>
  <c r="G17" i="1" l="1"/>
  <c r="H17" i="1"/>
  <c r="I16" i="1" s="1"/>
  <c r="K16" i="1" s="1"/>
  <c r="G36" i="1"/>
  <c r="H16" i="1" l="1"/>
  <c r="I15" i="1" s="1"/>
  <c r="K15" i="1" s="1"/>
  <c r="G16" i="1"/>
  <c r="H15" i="1" l="1"/>
  <c r="I14" i="1" s="1"/>
  <c r="K14" i="1" s="1"/>
  <c r="C14" i="5" s="1"/>
  <c r="G15" i="1"/>
  <c r="H14" i="1" l="1"/>
  <c r="I13" i="1" s="1"/>
  <c r="K13" i="1" s="1"/>
  <c r="G14" i="1"/>
  <c r="G13" i="1" l="1"/>
  <c r="H13" i="1"/>
  <c r="I12" i="1" s="1"/>
  <c r="K12" i="1" s="1"/>
  <c r="G12" i="1" l="1"/>
  <c r="C11" i="5" s="1"/>
  <c r="H12" i="1"/>
  <c r="F41" i="1" l="1"/>
  <c r="F21" i="1"/>
  <c r="F16" i="1"/>
  <c r="F25" i="1"/>
  <c r="F38" i="1"/>
  <c r="F29" i="1"/>
  <c r="F17" i="1"/>
  <c r="F32" i="1"/>
  <c r="F14" i="1"/>
  <c r="F18" i="1"/>
  <c r="F24" i="1"/>
  <c r="F26" i="1"/>
  <c r="F30" i="1"/>
  <c r="F35" i="1"/>
  <c r="F39" i="1"/>
  <c r="F43" i="1"/>
  <c r="F15" i="1"/>
  <c r="F20" i="1"/>
  <c r="F22" i="1"/>
  <c r="F27" i="1"/>
  <c r="F34" i="1"/>
  <c r="F33" i="1"/>
  <c r="F40" i="1"/>
  <c r="F44" i="1"/>
  <c r="F42" i="1"/>
  <c r="F13" i="1"/>
  <c r="F36" i="1"/>
  <c r="F19" i="1"/>
  <c r="F23" i="1"/>
  <c r="F28" i="1"/>
  <c r="F31" i="1"/>
  <c r="F37" i="1"/>
</calcChain>
</file>

<file path=xl/sharedStrings.xml><?xml version="1.0" encoding="utf-8"?>
<sst xmlns="http://schemas.openxmlformats.org/spreadsheetml/2006/main" count="104" uniqueCount="104">
  <si>
    <r>
      <rPr>
        <b/>
        <sz val="11"/>
        <color theme="1"/>
        <rFont val="Calibri"/>
        <family val="2"/>
        <scheme val="minor"/>
      </rPr>
      <t>Duration</t>
    </r>
  </si>
  <si>
    <r>
      <rPr>
        <b/>
        <sz val="11"/>
        <color theme="1"/>
        <rFont val="Calibri"/>
        <family val="2"/>
        <scheme val="minor"/>
      </rPr>
      <t>End date</t>
    </r>
  </si>
  <si>
    <r>
      <rPr>
        <b/>
        <sz val="11"/>
        <color theme="1"/>
        <rFont val="Calibri"/>
        <family val="2"/>
        <scheme val="minor"/>
      </rPr>
      <t>of which preparation</t>
    </r>
  </si>
  <si>
    <r>
      <rPr>
        <b/>
        <sz val="11"/>
        <color theme="1"/>
        <rFont val="Calibri"/>
        <family val="2"/>
        <scheme val="minor"/>
      </rPr>
      <t>of which possible overlap</t>
    </r>
  </si>
  <si>
    <r>
      <rPr>
        <b/>
        <sz val="11"/>
        <color theme="1"/>
        <rFont val="Calibri"/>
        <family val="2"/>
        <scheme val="minor"/>
      </rPr>
      <t>Start date</t>
    </r>
  </si>
  <si>
    <r>
      <rPr>
        <sz val="11"/>
        <color theme="1"/>
        <rFont val="Calibri"/>
        <family val="2"/>
        <scheme val="minor"/>
      </rPr>
      <t>U: Consultation institute level</t>
    </r>
  </si>
  <si>
    <r>
      <rPr>
        <sz val="11"/>
        <color theme="1"/>
        <rFont val="Calibri"/>
        <family val="2"/>
        <scheme val="minor"/>
      </rPr>
      <t>U: Publication</t>
    </r>
  </si>
  <si>
    <r>
      <rPr>
        <sz val="11"/>
        <color theme="1"/>
        <rFont val="Calibri"/>
        <family val="2"/>
        <scheme val="minor"/>
      </rPr>
      <t>U: Faculty board</t>
    </r>
  </si>
  <si>
    <r>
      <rPr>
        <sz val="11"/>
        <color theme="1"/>
        <rFont val="Calibri"/>
        <family val="2"/>
        <scheme val="minor"/>
      </rPr>
      <t>U: Applications; drafts; scouting</t>
    </r>
  </si>
  <si>
    <r>
      <rPr>
        <sz val="11"/>
        <color theme="1"/>
        <rFont val="Calibri"/>
        <family val="2"/>
        <scheme val="minor"/>
      </rPr>
      <t>U: Institute board</t>
    </r>
  </si>
  <si>
    <r>
      <rPr>
        <sz val="11"/>
        <color theme="1"/>
        <rFont val="Calibri"/>
        <family val="2"/>
        <scheme val="minor"/>
      </rPr>
      <t>U: Faculty board</t>
    </r>
  </si>
  <si>
    <r>
      <rPr>
        <sz val="11"/>
        <color theme="1"/>
        <rFont val="Calibri"/>
        <family val="2"/>
        <scheme val="minor"/>
      </rPr>
      <t>U: If appl. academic senate</t>
    </r>
  </si>
  <si>
    <r>
      <rPr>
        <sz val="11"/>
        <color theme="1"/>
        <rFont val="Calibri"/>
        <family val="2"/>
        <scheme val="minor"/>
      </rPr>
      <t>U: Executive Board</t>
    </r>
  </si>
  <si>
    <r>
      <rPr>
        <sz val="11"/>
        <color theme="1"/>
        <rFont val="Calibri"/>
        <family val="2"/>
        <scheme val="minor"/>
      </rPr>
      <t>N: Scientific Adv. Board</t>
    </r>
  </si>
  <si>
    <r>
      <rPr>
        <sz val="11"/>
        <color theme="1"/>
        <rFont val="Calibri"/>
        <family val="2"/>
        <scheme val="minor"/>
      </rPr>
      <t>N: Institute committee</t>
    </r>
  </si>
  <si>
    <r>
      <rPr>
        <sz val="11"/>
        <color theme="1"/>
        <rFont val="Calibri"/>
        <family val="2"/>
        <scheme val="minor"/>
      </rPr>
      <t>N: Board</t>
    </r>
  </si>
  <si>
    <r>
      <rPr>
        <sz val="11"/>
        <color theme="1"/>
        <rFont val="Calibri"/>
        <family val="2"/>
        <scheme val="minor"/>
      </rPr>
      <t>S: Provisional offer (</t>
    </r>
    <r>
      <rPr>
        <i/>
        <sz val="11"/>
        <color theme="1"/>
        <rFont val="Calibri"/>
        <family val="2"/>
        <scheme val="minor"/>
      </rPr>
      <t>Ruferteilung</t>
    </r>
    <r>
      <rPr>
        <sz val="11"/>
        <color theme="1"/>
        <rFont val="Calibri"/>
        <family val="2"/>
        <scheme val="minor"/>
      </rPr>
      <t>)</t>
    </r>
  </si>
  <si>
    <r>
      <rPr>
        <sz val="11"/>
        <color theme="1"/>
        <rFont val="Calibri"/>
        <family val="2"/>
        <scheme val="minor"/>
      </rPr>
      <t>N: Negotiations</t>
    </r>
  </si>
  <si>
    <r>
      <rPr>
        <sz val="11"/>
        <color theme="1"/>
        <rFont val="Calibri"/>
        <family val="2"/>
        <scheme val="minor"/>
      </rPr>
      <t>U: If appl. negotiations</t>
    </r>
  </si>
  <si>
    <r>
      <rPr>
        <sz val="11"/>
        <color theme="1"/>
        <rFont val="Calibri"/>
        <family val="2"/>
        <scheme val="minor"/>
      </rPr>
      <t>N: Contract</t>
    </r>
  </si>
  <si>
    <r>
      <rPr>
        <b/>
        <sz val="11"/>
        <color theme="1"/>
        <rFont val="Calibri"/>
        <family val="2"/>
        <scheme val="minor"/>
      </rPr>
      <t>Process steps</t>
    </r>
  </si>
  <si>
    <r>
      <rPr>
        <sz val="11"/>
        <color theme="1"/>
        <rFont val="Calibri"/>
        <family val="2"/>
        <scheme val="minor"/>
      </rPr>
      <t>Start of the procedure</t>
    </r>
  </si>
  <si>
    <r>
      <rPr>
        <sz val="11"/>
        <color theme="1"/>
        <rFont val="Calibri"/>
        <family val="2"/>
        <scheme val="minor"/>
      </rPr>
      <t>Unit</t>
    </r>
  </si>
  <si>
    <t>Weeks</t>
  </si>
  <si>
    <t>Days</t>
  </si>
  <si>
    <t>Date</t>
  </si>
  <si>
    <r>
      <rPr>
        <b/>
        <sz val="11"/>
        <color theme="1"/>
        <rFont val="Calibri"/>
        <family val="2"/>
        <scheme val="minor"/>
      </rPr>
      <t>Total time since start</t>
    </r>
  </si>
  <si>
    <r>
      <rPr>
        <b/>
        <sz val="11"/>
        <color theme="1"/>
        <rFont val="Calibri"/>
        <family val="2"/>
        <scheme val="minor"/>
      </rPr>
      <t xml:space="preserve">Duration </t>
    </r>
  </si>
  <si>
    <t>U := University</t>
  </si>
  <si>
    <t>S := Berlin Senate</t>
  </si>
  <si>
    <t>Combinations (NU, NUS) mean several institutions are responsible</t>
  </si>
  <si>
    <t>Does not take account of annual leave/public holidays, etc.</t>
  </si>
  <si>
    <r>
      <rPr>
        <b/>
        <sz val="11"/>
        <color theme="1"/>
        <rFont val="Calibri"/>
        <family val="2"/>
        <scheme val="minor"/>
      </rPr>
      <t>Hilfsdatum (später ausblenden)</t>
    </r>
  </si>
  <si>
    <r>
      <rPr>
        <b/>
        <sz val="11"/>
        <color theme="1"/>
        <rFont val="Calibri"/>
        <family val="2"/>
        <scheme val="minor"/>
      </rPr>
      <t>Fixed date (must be earlier than end date)</t>
    </r>
  </si>
  <si>
    <r>
      <rPr>
        <sz val="11"/>
        <color theme="1"/>
        <rFont val="Calibri"/>
        <family val="2"/>
        <scheme val="minor"/>
      </rPr>
      <t>UN: Joint discussion</t>
    </r>
  </si>
  <si>
    <r>
      <rPr>
        <sz val="11"/>
        <color theme="1"/>
        <rFont val="Calibri"/>
        <family val="2"/>
        <scheme val="minor"/>
      </rPr>
      <t>UN: Const. and 1st AC</t>
    </r>
  </si>
  <si>
    <r>
      <rPr>
        <sz val="11"/>
        <color theme="1"/>
        <rFont val="Calibri"/>
        <family val="2"/>
        <scheme val="minor"/>
      </rPr>
      <t>UN: Interviews 2nd AC</t>
    </r>
  </si>
  <si>
    <r>
      <rPr>
        <sz val="11"/>
        <color theme="1"/>
        <rFont val="Calibri"/>
        <family val="2"/>
        <scheme val="minor"/>
      </rPr>
      <t>UN: 3rd AC: Shortlist, report</t>
    </r>
  </si>
  <si>
    <r>
      <rPr>
        <sz val="11"/>
        <color theme="1"/>
        <rFont val="Calibri"/>
        <family val="2"/>
        <scheme val="minor"/>
      </rPr>
      <t>UNS: Agreement on pay</t>
    </r>
  </si>
  <si>
    <r>
      <rPr>
        <sz val="11"/>
        <color theme="1"/>
        <rFont val="Calibri"/>
        <family val="2"/>
        <scheme val="minor"/>
      </rPr>
      <t>UN: Offer</t>
    </r>
  </si>
  <si>
    <r>
      <rPr>
        <sz val="11"/>
        <color theme="1"/>
        <rFont val="Calibri"/>
        <family val="2"/>
        <scheme val="minor"/>
      </rPr>
      <t>UN: Candidate response</t>
    </r>
  </si>
  <si>
    <r>
      <rPr>
        <sz val="11"/>
        <rFont val="Calibri"/>
        <family val="2"/>
        <scheme val="minor"/>
      </rPr>
      <t xml:space="preserve">UN: Medical examination </t>
    </r>
  </si>
  <si>
    <r>
      <rPr>
        <sz val="20"/>
        <color theme="1"/>
        <rFont val="Calibri"/>
        <family val="2"/>
        <scheme val="minor"/>
      </rPr>
      <t>Detailed process overview</t>
    </r>
  </si>
  <si>
    <t>It is possible to modify the individual process steps by adjusting the duration.</t>
  </si>
  <si>
    <t>The table can be modified by adjusting the duration in weeks</t>
  </si>
  <si>
    <t>The links are protected so that the table will continue to function even if entries are incorrect</t>
  </si>
  <si>
    <r>
      <rPr>
        <b/>
        <sz val="11"/>
        <color theme="9" tint="-0.249977111117893"/>
        <rFont val="Calibri"/>
        <family val="2"/>
        <scheme val="minor"/>
      </rPr>
      <t>possible</t>
    </r>
  </si>
  <si>
    <r>
      <rPr>
        <b/>
        <sz val="11"/>
        <color rgb="FFFF0000"/>
        <rFont val="Calibri"/>
        <family val="2"/>
        <scheme val="minor"/>
      </rPr>
      <t>not possible</t>
    </r>
  </si>
  <si>
    <t>The following data can be entered to minimise the time taken and optimise the procedure:</t>
  </si>
  <si>
    <t>Mandatory field</t>
  </si>
  <si>
    <r>
      <t xml:space="preserve">Meeting of the </t>
    </r>
    <r>
      <rPr>
        <b/>
        <sz val="11"/>
        <color theme="1"/>
        <rFont val="Calibri"/>
        <family val="2"/>
        <scheme val="minor"/>
      </rPr>
      <t>faculty board</t>
    </r>
    <r>
      <rPr>
        <sz val="11"/>
        <color theme="1"/>
        <rFont val="Calibri"/>
        <family val="2"/>
        <scheme val="minor"/>
      </rPr>
      <t xml:space="preserve"> (establish purpose, set up appointment committee, etc.)</t>
    </r>
  </si>
  <si>
    <r>
      <t xml:space="preserve">Meeting of the </t>
    </r>
    <r>
      <rPr>
        <b/>
        <sz val="11"/>
        <color theme="1"/>
        <rFont val="Calibri"/>
        <family val="2"/>
        <scheme val="minor"/>
      </rPr>
      <t>institute board</t>
    </r>
    <r>
      <rPr>
        <sz val="11"/>
        <color theme="1"/>
        <rFont val="Calibri"/>
        <family val="2"/>
        <scheme val="minor"/>
      </rPr>
      <t xml:space="preserve"> (establish purpose, set up appointment committee, etc.)</t>
    </r>
  </si>
  <si>
    <t>Optional fields for dates (in chronological order)</t>
  </si>
  <si>
    <r>
      <t xml:space="preserve">Meeting of the </t>
    </r>
    <r>
      <rPr>
        <b/>
        <sz val="11"/>
        <color theme="1"/>
        <rFont val="Calibri"/>
        <family val="2"/>
        <scheme val="minor"/>
      </rPr>
      <t>academic senate</t>
    </r>
  </si>
  <si>
    <r>
      <t xml:space="preserve">Meeting of the </t>
    </r>
    <r>
      <rPr>
        <b/>
        <sz val="11"/>
        <color theme="1"/>
        <rFont val="Calibri"/>
        <family val="2"/>
        <scheme val="minor"/>
      </rPr>
      <t>Executive Board</t>
    </r>
  </si>
  <si>
    <r>
      <rPr>
        <b/>
        <sz val="11"/>
        <color theme="1"/>
        <rFont val="Calibri"/>
        <family val="2"/>
        <scheme val="minor"/>
      </rPr>
      <t>Comment</t>
    </r>
  </si>
  <si>
    <r>
      <t>Constitutive meeting of the</t>
    </r>
    <r>
      <rPr>
        <b/>
        <sz val="11"/>
        <color theme="1"/>
        <rFont val="Calibri"/>
        <family val="2"/>
        <scheme val="minor"/>
      </rPr>
      <t xml:space="preserve"> appointment committee</t>
    </r>
  </si>
  <si>
    <r>
      <t xml:space="preserve">Meeting of the </t>
    </r>
    <r>
      <rPr>
        <b/>
        <sz val="11"/>
        <color theme="1"/>
        <rFont val="Calibri"/>
        <family val="2"/>
        <scheme val="minor"/>
      </rPr>
      <t>Board</t>
    </r>
    <r>
      <rPr>
        <sz val="11"/>
        <color theme="1"/>
        <rFont val="Calibri"/>
        <family val="2"/>
        <scheme val="minor"/>
      </rPr>
      <t xml:space="preserve"> of the Leibniz institute (shortlist)</t>
    </r>
  </si>
  <si>
    <r>
      <t xml:space="preserve">Meeting of the </t>
    </r>
    <r>
      <rPr>
        <b/>
        <sz val="11"/>
        <color theme="1"/>
        <rFont val="Calibri"/>
        <family val="2"/>
        <scheme val="minor"/>
      </rPr>
      <t>institute committee</t>
    </r>
    <r>
      <rPr>
        <sz val="11"/>
        <color theme="1"/>
        <rFont val="Calibri"/>
        <family val="2"/>
        <scheme val="minor"/>
      </rPr>
      <t xml:space="preserve"> of the Leibniz institute (shortlist)</t>
    </r>
  </si>
  <si>
    <r>
      <t xml:space="preserve">Meeting of the </t>
    </r>
    <r>
      <rPr>
        <b/>
        <sz val="11"/>
        <color theme="1"/>
        <rFont val="Calibri"/>
        <family val="2"/>
        <scheme val="minor"/>
      </rPr>
      <t>Scientific Advisory Board</t>
    </r>
    <r>
      <rPr>
        <sz val="11"/>
        <color theme="1"/>
        <rFont val="Calibri"/>
        <family val="2"/>
        <scheme val="minor"/>
      </rPr>
      <t xml:space="preserve"> of the Leibniz institute (shortlist)</t>
    </r>
  </si>
  <si>
    <r>
      <t xml:space="preserve">Meeting of the </t>
    </r>
    <r>
      <rPr>
        <b/>
        <sz val="11"/>
        <color theme="1"/>
        <rFont val="Calibri"/>
        <family val="2"/>
        <scheme val="minor"/>
      </rPr>
      <t>faculty board</t>
    </r>
    <r>
      <rPr>
        <sz val="11"/>
        <color theme="1"/>
        <rFont val="Calibri"/>
        <family val="2"/>
        <scheme val="minor"/>
      </rPr>
      <t xml:space="preserve"> (shortlist)</t>
    </r>
  </si>
  <si>
    <r>
      <t xml:space="preserve">Meeting of the </t>
    </r>
    <r>
      <rPr>
        <b/>
        <sz val="11"/>
        <color theme="1"/>
        <rFont val="Calibri"/>
        <family val="2"/>
        <scheme val="minor"/>
      </rPr>
      <t xml:space="preserve">academic senate </t>
    </r>
    <r>
      <rPr>
        <sz val="11"/>
        <color theme="1"/>
        <rFont val="Calibri"/>
        <family val="2"/>
        <scheme val="minor"/>
      </rPr>
      <t>(shortlist)</t>
    </r>
  </si>
  <si>
    <r>
      <t xml:space="preserve">Meeting of the </t>
    </r>
    <r>
      <rPr>
        <b/>
        <sz val="11"/>
        <color theme="1"/>
        <rFont val="Calibri"/>
        <family val="2"/>
        <scheme val="minor"/>
      </rPr>
      <t xml:space="preserve">Executive Board </t>
    </r>
    <r>
      <rPr>
        <sz val="11"/>
        <color theme="1"/>
        <rFont val="Calibri"/>
        <family val="2"/>
        <scheme val="minor"/>
      </rPr>
      <t>(shortlist)</t>
    </r>
  </si>
  <si>
    <r>
      <t xml:space="preserve">Second meeting of the </t>
    </r>
    <r>
      <rPr>
        <b/>
        <sz val="11"/>
        <color theme="1"/>
        <rFont val="Calibri"/>
        <family val="2"/>
        <scheme val="minor"/>
      </rPr>
      <t>appointment committee</t>
    </r>
    <r>
      <rPr>
        <sz val="11"/>
        <color theme="1"/>
        <rFont val="Calibri"/>
        <family val="2"/>
        <scheme val="minor"/>
      </rPr>
      <t xml:space="preserve"> (interviews with applicants)</t>
    </r>
  </si>
  <si>
    <r>
      <t xml:space="preserve">Third meeting of the </t>
    </r>
    <r>
      <rPr>
        <b/>
        <sz val="11"/>
        <color theme="1"/>
        <rFont val="Calibri"/>
        <family val="2"/>
        <scheme val="minor"/>
      </rPr>
      <t>appointment committee</t>
    </r>
    <r>
      <rPr>
        <sz val="11"/>
        <color theme="1"/>
        <rFont val="Calibri"/>
        <family val="2"/>
        <scheme val="minor"/>
      </rPr>
      <t xml:space="preserve"> (shortlist; report)</t>
    </r>
  </si>
  <si>
    <t>Note:</t>
  </si>
  <si>
    <t>To display the Gantt chart correctly in days, the start and end dates of the process must be entered in the axis options.</t>
  </si>
  <si>
    <r>
      <rPr>
        <b/>
        <u/>
        <sz val="11"/>
        <color theme="1"/>
        <rFont val="Calibri"/>
        <family val="2"/>
        <scheme val="minor"/>
      </rPr>
      <t>Key:</t>
    </r>
  </si>
  <si>
    <t>N := Non-university research institution</t>
  </si>
  <si>
    <t>Adjustments:</t>
  </si>
  <si>
    <t>Fixed dates for board/committee meetings can be entered</t>
  </si>
  <si>
    <t>If the date does not fit with the target date for completing the appointment procedure, an error message will appear here</t>
  </si>
  <si>
    <t>Notes:</t>
  </si>
  <si>
    <r>
      <t xml:space="preserve">This Gantt chart is for planning joint appointment procedures. 
</t>
    </r>
    <r>
      <rPr>
        <i/>
        <sz val="11"/>
        <color theme="1"/>
        <rFont val="Calibri"/>
        <family val="2"/>
        <scheme val="minor"/>
      </rPr>
      <t xml:space="preserve">It is based on the results of a working group on speeding up joint appointment procedures involving representatives of Freie Universität Berlin, Humboldt-Universität zu Berlin, Technische Universität Berlin and the Leibniz Association, which summarised idealised and generalised procedural steps for joint appointment procedures between September 2018 and February 2019. </t>
    </r>
  </si>
  <si>
    <r>
      <rPr>
        <b/>
        <sz val="11"/>
        <color theme="1"/>
        <rFont val="Calibri"/>
        <family val="2"/>
        <scheme val="minor"/>
      </rPr>
      <t>If an error message appears there is a scheduling conflict</t>
    </r>
  </si>
  <si>
    <r>
      <t xml:space="preserve">For questions and comments, please contact: </t>
    </r>
    <r>
      <rPr>
        <sz val="11"/>
        <color theme="4" tint="-0.249977111117893"/>
        <rFont val="Calibri"/>
        <family val="2"/>
        <scheme val="minor"/>
      </rPr>
      <t xml:space="preserve">info@leibniz-gemeinschaft.de </t>
    </r>
  </si>
  <si>
    <t>Does not take account of annual leave/public holidays, etc.</t>
  </si>
  <si>
    <r>
      <rPr>
        <b/>
        <sz val="11"/>
        <color theme="9" tint="-0.249977111117893"/>
        <rFont val="Calibri"/>
        <family val="2"/>
        <scheme val="minor"/>
      </rPr>
      <t>possible</t>
    </r>
  </si>
  <si>
    <r>
      <rPr>
        <b/>
        <sz val="11"/>
        <color theme="9" tint="-0.249977111117893"/>
        <rFont val="Calibri"/>
        <family val="2"/>
        <scheme val="minor"/>
      </rPr>
      <t>possible</t>
    </r>
  </si>
  <si>
    <r>
      <rPr>
        <b/>
        <sz val="11"/>
        <color rgb="FFFF0000"/>
        <rFont val="Calibri"/>
        <family val="2"/>
        <scheme val="minor"/>
      </rPr>
      <t>not possible</t>
    </r>
  </si>
  <si>
    <r>
      <rPr>
        <b/>
        <sz val="11"/>
        <color rgb="FFFF0000"/>
        <rFont val="Calibri"/>
        <family val="2"/>
        <scheme val="minor"/>
      </rPr>
      <t>not possible</t>
    </r>
  </si>
  <si>
    <r>
      <rPr>
        <b/>
        <sz val="11"/>
        <color rgb="FFFF0000"/>
        <rFont val="Calibri"/>
        <family val="2"/>
        <scheme val="minor"/>
      </rPr>
      <t>not possible</t>
    </r>
  </si>
  <si>
    <r>
      <rPr>
        <b/>
        <sz val="11"/>
        <color rgb="FFFF0000"/>
        <rFont val="Calibri"/>
        <family val="2"/>
        <scheme val="minor"/>
      </rPr>
      <t>not possible</t>
    </r>
  </si>
  <si>
    <r>
      <rPr>
        <b/>
        <sz val="11"/>
        <color rgb="FFFF0000"/>
        <rFont val="Calibri"/>
        <family val="2"/>
        <scheme val="minor"/>
      </rPr>
      <t>not possible</t>
    </r>
  </si>
  <si>
    <t>Weeks</t>
  </si>
  <si>
    <t>Weeks</t>
  </si>
  <si>
    <t>Days</t>
  </si>
  <si>
    <t>Date</t>
  </si>
  <si>
    <t>Date</t>
  </si>
  <si>
    <t>Date</t>
  </si>
  <si>
    <t>Date</t>
  </si>
  <si>
    <r>
      <rPr>
        <sz val="11"/>
        <color theme="1"/>
        <rFont val="Calibri"/>
        <family val="2"/>
        <scheme val="minor"/>
      </rPr>
      <t>U: If appl. academic senate</t>
    </r>
  </si>
  <si>
    <r>
      <rPr>
        <sz val="11"/>
        <color theme="1"/>
        <rFont val="Calibri"/>
        <family val="2"/>
        <scheme val="minor"/>
      </rPr>
      <t>U: If appl. President’s office</t>
    </r>
  </si>
  <si>
    <r>
      <rPr>
        <sz val="11"/>
        <color theme="1"/>
        <rFont val="Calibri"/>
        <family val="2"/>
        <scheme val="minor"/>
      </rPr>
      <t>U: Executive Board</t>
    </r>
  </si>
  <si>
    <t>Gantt chart for joint appointment procedures in Berlin</t>
  </si>
  <si>
    <t>Joint preliminary discussion</t>
  </si>
  <si>
    <t xml:space="preserve">Procedure to be completed on: </t>
  </si>
  <si>
    <t>N: Expression of interest</t>
  </si>
  <si>
    <t>U: If appl. President’s office</t>
  </si>
  <si>
    <t>U: If appl. Board of Trustees</t>
  </si>
  <si>
    <t>S: Establish agreement</t>
  </si>
  <si>
    <t>U: Prep. advertisement</t>
  </si>
  <si>
    <t>UN: Assess applications</t>
  </si>
  <si>
    <t>UN: Request external reviews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</si>
</sst>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b/>
      <sz val="11"/>
      <color theme="9" tint="-0.249977111117893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color theme="4" tint="-0.249977111117893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80">
    <xf numFmtId="0" fontId="0" fillId="0" borderId="0" xfId="0"/>
    <xf numFmtId="0" fontId="0" fillId="2" borderId="0" xfId="0" applyFill="1"/>
    <xf numFmtId="14" fontId="0" fillId="2" borderId="0" xfId="0" applyNumberFormat="1" applyFill="1"/>
    <xf numFmtId="0" fontId="6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4" fillId="2" borderId="2" xfId="0" applyFont="1" applyFill="1" applyBorder="1"/>
    <xf numFmtId="0" fontId="4" fillId="2" borderId="3" xfId="0" applyFont="1" applyFill="1" applyBorder="1"/>
    <xf numFmtId="0" fontId="4" fillId="2" borderId="3" xfId="0" applyFont="1" applyFill="1" applyBorder="1" applyAlignment="1">
      <alignment wrapText="1"/>
    </xf>
    <xf numFmtId="0" fontId="4" fillId="2" borderId="4" xfId="0" applyFont="1" applyFill="1" applyBorder="1" applyAlignment="1">
      <alignment wrapText="1"/>
    </xf>
    <xf numFmtId="0" fontId="0" fillId="2" borderId="5" xfId="0" applyFont="1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2" borderId="6" xfId="0" applyFill="1" applyBorder="1" applyAlignment="1">
      <alignment horizontal="center" wrapText="1"/>
    </xf>
    <xf numFmtId="0" fontId="0" fillId="2" borderId="7" xfId="0" applyFill="1" applyBorder="1"/>
    <xf numFmtId="0" fontId="0" fillId="2" borderId="8" xfId="0" applyFont="1" applyFill="1" applyBorder="1" applyAlignment="1">
      <alignment wrapText="1"/>
    </xf>
    <xf numFmtId="0" fontId="0" fillId="2" borderId="9" xfId="0" applyFill="1" applyBorder="1" applyAlignment="1">
      <alignment horizontal="center" vertical="center"/>
    </xf>
    <xf numFmtId="14" fontId="0" fillId="2" borderId="9" xfId="0" applyNumberFormat="1" applyFill="1" applyBorder="1" applyAlignment="1">
      <alignment horizontal="center" vertical="center"/>
    </xf>
    <xf numFmtId="0" fontId="0" fillId="2" borderId="10" xfId="0" applyFill="1" applyBorder="1"/>
    <xf numFmtId="0" fontId="0" fillId="2" borderId="8" xfId="0" applyFont="1" applyFill="1" applyBorder="1" applyAlignment="1">
      <alignment vertical="center" wrapText="1"/>
    </xf>
    <xf numFmtId="0" fontId="0" fillId="2" borderId="2" xfId="0" applyFont="1" applyFill="1" applyBorder="1" applyAlignment="1">
      <alignment vertical="center" wrapText="1"/>
    </xf>
    <xf numFmtId="0" fontId="1" fillId="2" borderId="8" xfId="0" applyFont="1" applyFill="1" applyBorder="1" applyAlignment="1">
      <alignment wrapText="1"/>
    </xf>
    <xf numFmtId="0" fontId="0" fillId="2" borderId="11" xfId="0" applyFont="1" applyFill="1" applyBorder="1" applyAlignment="1">
      <alignment horizontal="center" vertical="center" wrapText="1"/>
    </xf>
    <xf numFmtId="0" fontId="0" fillId="2" borderId="12" xfId="0" applyFill="1" applyBorder="1" applyAlignment="1">
      <alignment horizontal="center" vertical="center"/>
    </xf>
    <xf numFmtId="14" fontId="0" fillId="2" borderId="12" xfId="0" applyNumberFormat="1" applyFill="1" applyBorder="1" applyAlignment="1">
      <alignment horizontal="center" vertical="center"/>
    </xf>
    <xf numFmtId="0" fontId="0" fillId="2" borderId="0" xfId="0" applyFill="1" applyAlignment="1">
      <alignment vertical="center"/>
    </xf>
    <xf numFmtId="0" fontId="0" fillId="2" borderId="0" xfId="0" applyFill="1" applyAlignment="1">
      <alignment wrapText="1"/>
    </xf>
    <xf numFmtId="0" fontId="0" fillId="2" borderId="13" xfId="0" applyFill="1" applyBorder="1"/>
    <xf numFmtId="0" fontId="3" fillId="2" borderId="0" xfId="0" applyFont="1" applyFill="1" applyProtection="1"/>
    <xf numFmtId="0" fontId="0" fillId="2" borderId="0" xfId="0" applyFill="1" applyProtection="1"/>
    <xf numFmtId="0" fontId="0" fillId="0" borderId="0" xfId="0" applyProtection="1"/>
    <xf numFmtId="0" fontId="0" fillId="2" borderId="14" xfId="0" applyFill="1" applyBorder="1" applyAlignment="1" applyProtection="1">
      <alignment horizontal="center"/>
    </xf>
    <xf numFmtId="0" fontId="0" fillId="2" borderId="15" xfId="0" applyFill="1" applyBorder="1" applyProtection="1"/>
    <xf numFmtId="0" fontId="0" fillId="2" borderId="16" xfId="0" applyFill="1" applyBorder="1" applyProtection="1"/>
    <xf numFmtId="0" fontId="2" fillId="0" borderId="19" xfId="0" applyFont="1" applyBorder="1" applyAlignment="1" applyProtection="1">
      <alignment horizontal="right" wrapText="1"/>
    </xf>
    <xf numFmtId="14" fontId="0" fillId="0" borderId="21" xfId="0" applyNumberFormat="1" applyBorder="1" applyAlignment="1" applyProtection="1">
      <alignment horizontal="center"/>
    </xf>
    <xf numFmtId="0" fontId="0" fillId="2" borderId="22" xfId="0" applyFill="1" applyBorder="1" applyAlignment="1" applyProtection="1">
      <alignment horizontal="center"/>
    </xf>
    <xf numFmtId="0" fontId="0" fillId="2" borderId="23" xfId="0" applyFill="1" applyBorder="1" applyAlignment="1" applyProtection="1">
      <alignment horizontal="center"/>
    </xf>
    <xf numFmtId="0" fontId="4" fillId="2" borderId="24" xfId="0" applyFont="1" applyFill="1" applyBorder="1" applyAlignment="1" applyProtection="1">
      <alignment horizontal="center"/>
    </xf>
    <xf numFmtId="0" fontId="4" fillId="2" borderId="17" xfId="0" applyFont="1" applyFill="1" applyBorder="1" applyAlignment="1" applyProtection="1">
      <alignment horizontal="right"/>
    </xf>
    <xf numFmtId="0" fontId="0" fillId="2" borderId="17" xfId="0" applyFill="1" applyBorder="1" applyAlignment="1" applyProtection="1">
      <alignment horizontal="right"/>
    </xf>
    <xf numFmtId="0" fontId="0" fillId="2" borderId="0" xfId="0" applyNumberFormat="1" applyFill="1" applyBorder="1" applyProtection="1"/>
    <xf numFmtId="0" fontId="0" fillId="2" borderId="17" xfId="0" applyFill="1" applyBorder="1" applyProtection="1"/>
    <xf numFmtId="0" fontId="0" fillId="2" borderId="26" xfId="0" applyNumberFormat="1" applyFill="1" applyBorder="1" applyProtection="1"/>
    <xf numFmtId="0" fontId="0" fillId="2" borderId="19" xfId="0" applyFill="1" applyBorder="1" applyAlignment="1" applyProtection="1">
      <alignment horizontal="right"/>
    </xf>
    <xf numFmtId="0" fontId="0" fillId="2" borderId="0" xfId="0" applyFill="1" applyAlignment="1" applyProtection="1">
      <alignment horizontal="left"/>
    </xf>
    <xf numFmtId="14" fontId="0" fillId="2" borderId="27" xfId="0" applyNumberFormat="1" applyFill="1" applyBorder="1" applyProtection="1">
      <protection locked="0"/>
    </xf>
    <xf numFmtId="0" fontId="0" fillId="2" borderId="28" xfId="0" applyNumberFormat="1" applyFill="1" applyBorder="1" applyProtection="1">
      <protection locked="0"/>
    </xf>
    <xf numFmtId="0" fontId="0" fillId="2" borderId="0" xfId="0" applyNumberFormat="1" applyFill="1" applyBorder="1" applyProtection="1">
      <protection locked="0"/>
    </xf>
    <xf numFmtId="14" fontId="0" fillId="2" borderId="0" xfId="0" applyNumberFormat="1" applyFill="1" applyBorder="1" applyProtection="1">
      <protection locked="0"/>
    </xf>
    <xf numFmtId="14" fontId="0" fillId="2" borderId="26" xfId="0" applyNumberFormat="1" applyFill="1" applyBorder="1" applyProtection="1">
      <protection locked="0"/>
    </xf>
    <xf numFmtId="0" fontId="0" fillId="2" borderId="26" xfId="0" applyNumberFormat="1" applyFill="1" applyBorder="1" applyProtection="1">
      <protection locked="0"/>
    </xf>
    <xf numFmtId="0" fontId="0" fillId="2" borderId="25" xfId="0" applyNumberFormat="1" applyFill="1" applyBorder="1" applyProtection="1">
      <protection locked="0"/>
    </xf>
    <xf numFmtId="0" fontId="0" fillId="2" borderId="20" xfId="0" applyNumberFormat="1" applyFill="1" applyBorder="1" applyProtection="1">
      <protection locked="0"/>
    </xf>
    <xf numFmtId="14" fontId="2" fillId="0" borderId="1" xfId="0" applyNumberFormat="1" applyFont="1" applyBorder="1" applyAlignment="1" applyProtection="1">
      <alignment horizontal="center"/>
      <protection locked="0"/>
    </xf>
    <xf numFmtId="14" fontId="0" fillId="2" borderId="28" xfId="0" applyNumberFormat="1" applyFill="1" applyBorder="1" applyProtection="1">
      <protection locked="0"/>
    </xf>
    <xf numFmtId="0" fontId="0" fillId="2" borderId="9" xfId="0" applyFill="1" applyBorder="1" applyAlignment="1" applyProtection="1">
      <alignment horizontal="center" vertical="center"/>
      <protection locked="0"/>
    </xf>
    <xf numFmtId="0" fontId="0" fillId="2" borderId="12" xfId="0" applyFill="1" applyBorder="1" applyAlignment="1" applyProtection="1">
      <alignment horizontal="center" vertical="center"/>
      <protection locked="0"/>
    </xf>
    <xf numFmtId="14" fontId="4" fillId="2" borderId="9" xfId="0" applyNumberFormat="1" applyFont="1" applyFill="1" applyBorder="1" applyAlignment="1">
      <alignment horizontal="center"/>
    </xf>
    <xf numFmtId="14" fontId="4" fillId="2" borderId="12" xfId="0" applyNumberFormat="1" applyFont="1" applyFill="1" applyBorder="1" applyAlignment="1">
      <alignment horizontal="center"/>
    </xf>
    <xf numFmtId="0" fontId="1" fillId="2" borderId="18" xfId="0" applyFont="1" applyFill="1" applyBorder="1" applyAlignment="1" applyProtection="1">
      <alignment horizontal="center"/>
    </xf>
    <xf numFmtId="0" fontId="1" fillId="2" borderId="21" xfId="0" applyFont="1" applyFill="1" applyBorder="1" applyAlignment="1" applyProtection="1">
      <alignment horizontal="center"/>
    </xf>
    <xf numFmtId="0" fontId="0" fillId="2" borderId="0" xfId="0" applyFill="1" applyProtection="1"/>
    <xf numFmtId="0" fontId="0" fillId="2" borderId="0" xfId="0" applyFill="1" applyAlignment="1" applyProtection="1">
      <alignment horizontal="left"/>
    </xf>
    <xf numFmtId="0" fontId="0" fillId="2" borderId="0" xfId="0" applyFill="1" applyAlignment="1" applyProtection="1">
      <alignment wrapText="1"/>
    </xf>
    <xf numFmtId="0" fontId="0" fillId="2" borderId="0" xfId="0" applyFill="1"/>
    <xf numFmtId="0" fontId="7" fillId="2" borderId="14" xfId="0" applyFont="1" applyFill="1" applyBorder="1" applyAlignment="1">
      <alignment horizontal="left"/>
    </xf>
    <xf numFmtId="0" fontId="7" fillId="2" borderId="15" xfId="0" applyFont="1" applyFill="1" applyBorder="1" applyAlignment="1">
      <alignment horizontal="left"/>
    </xf>
    <xf numFmtId="0" fontId="7" fillId="2" borderId="16" xfId="0" applyFont="1" applyFill="1" applyBorder="1" applyAlignment="1">
      <alignment horizontal="left"/>
    </xf>
    <xf numFmtId="0" fontId="0" fillId="2" borderId="17" xfId="0" applyFill="1" applyBorder="1" applyAlignment="1">
      <alignment horizontal="left"/>
    </xf>
    <xf numFmtId="0" fontId="0" fillId="2" borderId="0" xfId="0" applyFill="1" applyBorder="1" applyAlignment="1">
      <alignment horizontal="left"/>
    </xf>
    <xf numFmtId="0" fontId="0" fillId="2" borderId="18" xfId="0" applyFill="1" applyBorder="1" applyAlignment="1">
      <alignment horizontal="left"/>
    </xf>
    <xf numFmtId="0" fontId="0" fillId="2" borderId="17" xfId="0" applyFill="1" applyBorder="1"/>
    <xf numFmtId="0" fontId="0" fillId="2" borderId="0" xfId="0" applyFill="1" applyBorder="1"/>
    <xf numFmtId="0" fontId="0" fillId="2" borderId="18" xfId="0" applyFill="1" applyBorder="1"/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5" fillId="2" borderId="0" xfId="0" applyFont="1" applyFill="1"/>
    <xf numFmtId="0" fontId="5" fillId="2" borderId="18" xfId="0" applyFont="1" applyFill="1" applyBorder="1"/>
    <xf numFmtId="0" fontId="2" fillId="2" borderId="0" xfId="0" applyFont="1" applyFill="1"/>
    <xf numFmtId="0" fontId="2" fillId="2" borderId="18" xfId="0" applyFont="1" applyFill="1" applyBorder="1"/>
  </cellXfs>
  <cellStyles count="1">
    <cellStyle name="Standard" xfId="0" builtinId="0"/>
  </cellStyles>
  <dxfs count="5">
    <dxf>
      <font>
        <color theme="0"/>
      </font>
      <fill>
        <patternFill patternType="none">
          <fgColor indexed="64"/>
          <bgColor auto="1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b val="0"/>
        <i/>
        <strike val="0"/>
        <color theme="0" tint="-0.34998626667073579"/>
      </font>
    </dxf>
    <dxf>
      <font>
        <b/>
        <i val="0"/>
        <color rgb="FFFF0000"/>
      </font>
    </dxf>
    <dxf>
      <font>
        <b val="0"/>
        <i val="0"/>
        <color theme="9" tint="-0.24994659260841701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4.xml"/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6.xml"/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Sample Project Gantt Chart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title>
    <c:autoTitleDeleted val="0"/>
    <c:plotArea>
      <c:layout/>
      <c:barChart>
        <c:barDir val="bar"/>
        <c:grouping val="stacked"/>
        <c:varyColors val="0"/>
        <c:ser>
          <c:idx val="0"/>
          <c:order val="0"/>
          <c:tx>
            <c:v>Start Dates</c:v>
          </c:tx>
          <c:spPr>
            <a:noFill/>
            <a:ln>
              <a:noFill/>
            </a:ln>
            <a:effectLst/>
          </c:spPr>
          <c:invertIfNegative val="0"/>
          <c:cat>
            <c:strRef>
              <c:f>'Detailed calculation'!$A$12:$A$44</c:f>
              <c:strCache>
                <c:ptCount val="33"/>
                <c:pt idx="0">
                  <c:v>Start of the procedure</c:v>
                </c:pt>
                <c:pt idx="1">
                  <c:v>N: Expression of interest</c:v>
                </c:pt>
                <c:pt idx="2">
                  <c:v>UN: Joint discussion</c:v>
                </c:pt>
                <c:pt idx="3">
                  <c:v>U: Consultation institute level</c:v>
                </c:pt>
                <c:pt idx="4">
                  <c:v>U: Applications; drafts; scouting</c:v>
                </c:pt>
                <c:pt idx="5">
                  <c:v>U: Institute board</c:v>
                </c:pt>
                <c:pt idx="6">
                  <c:v>U: Faculty board</c:v>
                </c:pt>
                <c:pt idx="7">
                  <c:v>U: If appl. academic senate</c:v>
                </c:pt>
                <c:pt idx="8">
                  <c:v>U: If appl. President’s office</c:v>
                </c:pt>
                <c:pt idx="9">
                  <c:v>U: Executive Board</c:v>
                </c:pt>
                <c:pt idx="10">
                  <c:v>U: If appl. Board of Trustees</c:v>
                </c:pt>
                <c:pt idx="11">
                  <c:v>S: Establish agreement</c:v>
                </c:pt>
                <c:pt idx="12">
                  <c:v>U: Prep. advertisement</c:v>
                </c:pt>
                <c:pt idx="13">
                  <c:v>U: Publication</c:v>
                </c:pt>
                <c:pt idx="14">
                  <c:v>UN: Const. and 1st AC</c:v>
                </c:pt>
                <c:pt idx="15">
                  <c:v>UN: Assess applications</c:v>
                </c:pt>
                <c:pt idx="16">
                  <c:v>UN: Interviews 2nd AC</c:v>
                </c:pt>
                <c:pt idx="17">
                  <c:v>UN: Request external reviews</c:v>
                </c:pt>
                <c:pt idx="18">
                  <c:v>UN: 3rd AC: Shortlist, report</c:v>
                </c:pt>
                <c:pt idx="19">
                  <c:v>N: Scientific Adv. Board</c:v>
                </c:pt>
                <c:pt idx="20">
                  <c:v>N: Institute committee</c:v>
                </c:pt>
                <c:pt idx="21">
                  <c:v>N: Board</c:v>
                </c:pt>
                <c:pt idx="22">
                  <c:v>U: Faculty board</c:v>
                </c:pt>
                <c:pt idx="23">
                  <c:v>U: If appl. academic senate</c:v>
                </c:pt>
                <c:pt idx="24">
                  <c:v>U: If appl. President’s office</c:v>
                </c:pt>
                <c:pt idx="25">
                  <c:v>U: Executive Board</c:v>
                </c:pt>
                <c:pt idx="26">
                  <c:v>S: Provisional offer (Ruferteilung)</c:v>
                </c:pt>
                <c:pt idx="27">
                  <c:v>N: Negotiations</c:v>
                </c:pt>
                <c:pt idx="28">
                  <c:v>UNS: Agreement on pay</c:v>
                </c:pt>
                <c:pt idx="29">
                  <c:v>U: If appl. negotiations</c:v>
                </c:pt>
                <c:pt idx="30">
                  <c:v>UN: Offer</c:v>
                </c:pt>
                <c:pt idx="31">
                  <c:v>UN: Candidate response</c:v>
                </c:pt>
                <c:pt idx="32">
                  <c:v>UN: Medical examination </c:v>
                </c:pt>
              </c:strCache>
            </c:strRef>
          </c:cat>
          <c:val>
            <c:numRef>
              <c:f>'Detailed calculation'!$G$12:$G$44</c:f>
              <c:numCache>
                <c:formatCode>m/d/yyyy</c:formatCode>
                <c:ptCount val="33"/>
                <c:pt idx="0">
                  <c:v>44202</c:v>
                </c:pt>
                <c:pt idx="1">
                  <c:v>44202</c:v>
                </c:pt>
                <c:pt idx="2">
                  <c:v>44209</c:v>
                </c:pt>
                <c:pt idx="3">
                  <c:v>44223</c:v>
                </c:pt>
                <c:pt idx="4">
                  <c:v>44237</c:v>
                </c:pt>
                <c:pt idx="5">
                  <c:v>44265</c:v>
                </c:pt>
                <c:pt idx="6">
                  <c:v>44279</c:v>
                </c:pt>
                <c:pt idx="7">
                  <c:v>44293</c:v>
                </c:pt>
                <c:pt idx="8">
                  <c:v>44293</c:v>
                </c:pt>
                <c:pt idx="9">
                  <c:v>44307</c:v>
                </c:pt>
                <c:pt idx="10">
                  <c:v>44321</c:v>
                </c:pt>
                <c:pt idx="11">
                  <c:v>44349</c:v>
                </c:pt>
                <c:pt idx="12">
                  <c:v>44349</c:v>
                </c:pt>
                <c:pt idx="13">
                  <c:v>44377</c:v>
                </c:pt>
                <c:pt idx="14">
                  <c:v>44377</c:v>
                </c:pt>
                <c:pt idx="15">
                  <c:v>44405</c:v>
                </c:pt>
                <c:pt idx="16">
                  <c:v>44405</c:v>
                </c:pt>
                <c:pt idx="17">
                  <c:v>44433</c:v>
                </c:pt>
                <c:pt idx="18">
                  <c:v>44503</c:v>
                </c:pt>
                <c:pt idx="19">
                  <c:v>44531</c:v>
                </c:pt>
                <c:pt idx="20">
                  <c:v>44559</c:v>
                </c:pt>
                <c:pt idx="21">
                  <c:v>44573</c:v>
                </c:pt>
                <c:pt idx="22">
                  <c:v>44538</c:v>
                </c:pt>
                <c:pt idx="23">
                  <c:v>44552</c:v>
                </c:pt>
                <c:pt idx="24">
                  <c:v>44552</c:v>
                </c:pt>
                <c:pt idx="25">
                  <c:v>44566</c:v>
                </c:pt>
                <c:pt idx="26">
                  <c:v>44580</c:v>
                </c:pt>
                <c:pt idx="27">
                  <c:v>44608</c:v>
                </c:pt>
                <c:pt idx="28">
                  <c:v>44615</c:v>
                </c:pt>
                <c:pt idx="29">
                  <c:v>44629</c:v>
                </c:pt>
                <c:pt idx="30">
                  <c:v>44657</c:v>
                </c:pt>
                <c:pt idx="31">
                  <c:v>44664</c:v>
                </c:pt>
                <c:pt idx="32">
                  <c:v>44664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A3A-9C40-AC1E-68C2402356D8}"/>
            </c:ext>
          </c:extLst>
        </c:ser>
        <c:ser>
          <c:idx val="1"/>
          <c:order val="1"/>
          <c:tx>
            <c:v>Duration</c:v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Pt>
            <c:idx val="1"/>
            <c:invertIfNegative val="0"/>
            <c:bubble3D val="0"/>
            <c:spPr>
              <a:solidFill>
                <a:schemeClr val="accent1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8185-4302-BF8E-6970906C0BCF}"/>
              </c:ext>
            </c:extLst>
          </c:dPt>
          <c:dPt>
            <c:idx val="19"/>
            <c:invertIfNegative val="0"/>
            <c:bubble3D val="0"/>
            <c:spPr>
              <a:solidFill>
                <a:schemeClr val="accent1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8185-4302-BF8E-6970906C0BCF}"/>
              </c:ext>
            </c:extLst>
          </c:dPt>
          <c:dPt>
            <c:idx val="20"/>
            <c:invertIfNegative val="0"/>
            <c:bubble3D val="0"/>
            <c:spPr>
              <a:solidFill>
                <a:schemeClr val="accent1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5-8185-4302-BF8E-6970906C0BCF}"/>
              </c:ext>
            </c:extLst>
          </c:dPt>
          <c:dPt>
            <c:idx val="21"/>
            <c:invertIfNegative val="0"/>
            <c:bubble3D val="0"/>
            <c:spPr>
              <a:solidFill>
                <a:schemeClr val="accent1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7-8185-4302-BF8E-6970906C0BCF}"/>
              </c:ext>
            </c:extLst>
          </c:dPt>
          <c:dPt>
            <c:idx val="27"/>
            <c:invertIfNegative val="0"/>
            <c:bubble3D val="0"/>
            <c:spPr>
              <a:solidFill>
                <a:schemeClr val="accent1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9-8185-4302-BF8E-6970906C0BCF}"/>
              </c:ext>
            </c:extLst>
          </c:dPt>
          <c:cat>
            <c:strRef>
              <c:f>'Detailed calculation'!$A$12:$A$44</c:f>
              <c:strCache>
                <c:ptCount val="33"/>
                <c:pt idx="0">
                  <c:v>Start of the procedure</c:v>
                </c:pt>
                <c:pt idx="1">
                  <c:v>N: Expression of interest</c:v>
                </c:pt>
                <c:pt idx="2">
                  <c:v>UN: Joint discussion</c:v>
                </c:pt>
                <c:pt idx="3">
                  <c:v>U: Consultation institute level</c:v>
                </c:pt>
                <c:pt idx="4">
                  <c:v>U: Applications; drafts; scouting</c:v>
                </c:pt>
                <c:pt idx="5">
                  <c:v>U: Institute board</c:v>
                </c:pt>
                <c:pt idx="6">
                  <c:v>U: Faculty board</c:v>
                </c:pt>
                <c:pt idx="7">
                  <c:v>U: If appl. academic senate</c:v>
                </c:pt>
                <c:pt idx="8">
                  <c:v>U: If appl. President’s office</c:v>
                </c:pt>
                <c:pt idx="9">
                  <c:v>U: Executive Board</c:v>
                </c:pt>
                <c:pt idx="10">
                  <c:v>U: If appl. Board of Trustees</c:v>
                </c:pt>
                <c:pt idx="11">
                  <c:v>S: Establish agreement</c:v>
                </c:pt>
                <c:pt idx="12">
                  <c:v>U: Prep. advertisement</c:v>
                </c:pt>
                <c:pt idx="13">
                  <c:v>U: Publication</c:v>
                </c:pt>
                <c:pt idx="14">
                  <c:v>UN: Const. and 1st AC</c:v>
                </c:pt>
                <c:pt idx="15">
                  <c:v>UN: Assess applications</c:v>
                </c:pt>
                <c:pt idx="16">
                  <c:v>UN: Interviews 2nd AC</c:v>
                </c:pt>
                <c:pt idx="17">
                  <c:v>UN: Request external reviews</c:v>
                </c:pt>
                <c:pt idx="18">
                  <c:v>UN: 3rd AC: Shortlist, report</c:v>
                </c:pt>
                <c:pt idx="19">
                  <c:v>N: Scientific Adv. Board</c:v>
                </c:pt>
                <c:pt idx="20">
                  <c:v>N: Institute committee</c:v>
                </c:pt>
                <c:pt idx="21">
                  <c:v>N: Board</c:v>
                </c:pt>
                <c:pt idx="22">
                  <c:v>U: Faculty board</c:v>
                </c:pt>
                <c:pt idx="23">
                  <c:v>U: If appl. academic senate</c:v>
                </c:pt>
                <c:pt idx="24">
                  <c:v>U: If appl. President’s office</c:v>
                </c:pt>
                <c:pt idx="25">
                  <c:v>U: Executive Board</c:v>
                </c:pt>
                <c:pt idx="26">
                  <c:v>S: Provisional offer (Ruferteilung)</c:v>
                </c:pt>
                <c:pt idx="27">
                  <c:v>N: Negotiations</c:v>
                </c:pt>
                <c:pt idx="28">
                  <c:v>UNS: Agreement on pay</c:v>
                </c:pt>
                <c:pt idx="29">
                  <c:v>U: If appl. negotiations</c:v>
                </c:pt>
                <c:pt idx="30">
                  <c:v>UN: Offer</c:v>
                </c:pt>
                <c:pt idx="31">
                  <c:v>UN: Candidate response</c:v>
                </c:pt>
                <c:pt idx="32">
                  <c:v>UN: Medical examination </c:v>
                </c:pt>
              </c:strCache>
            </c:strRef>
          </c:cat>
          <c:val>
            <c:numRef>
              <c:f>'Detailed calculation'!$E$12:$E$44</c:f>
              <c:numCache>
                <c:formatCode>General</c:formatCode>
                <c:ptCount val="33"/>
                <c:pt idx="0">
                  <c:v>0</c:v>
                </c:pt>
                <c:pt idx="1">
                  <c:v>7</c:v>
                </c:pt>
                <c:pt idx="2">
                  <c:v>14</c:v>
                </c:pt>
                <c:pt idx="3">
                  <c:v>14</c:v>
                </c:pt>
                <c:pt idx="4">
                  <c:v>28</c:v>
                </c:pt>
                <c:pt idx="5">
                  <c:v>14</c:v>
                </c:pt>
                <c:pt idx="6">
                  <c:v>14</c:v>
                </c:pt>
                <c:pt idx="7">
                  <c:v>21</c:v>
                </c:pt>
                <c:pt idx="8">
                  <c:v>21</c:v>
                </c:pt>
                <c:pt idx="9">
                  <c:v>14</c:v>
                </c:pt>
                <c:pt idx="10">
                  <c:v>28</c:v>
                </c:pt>
                <c:pt idx="11">
                  <c:v>28</c:v>
                </c:pt>
                <c:pt idx="12">
                  <c:v>28</c:v>
                </c:pt>
                <c:pt idx="13">
                  <c:v>28</c:v>
                </c:pt>
                <c:pt idx="14">
                  <c:v>28</c:v>
                </c:pt>
                <c:pt idx="15">
                  <c:v>14</c:v>
                </c:pt>
                <c:pt idx="16">
                  <c:v>28</c:v>
                </c:pt>
                <c:pt idx="17">
                  <c:v>70</c:v>
                </c:pt>
                <c:pt idx="18">
                  <c:v>28</c:v>
                </c:pt>
                <c:pt idx="19">
                  <c:v>28</c:v>
                </c:pt>
                <c:pt idx="20">
                  <c:v>14</c:v>
                </c:pt>
                <c:pt idx="21">
                  <c:v>7</c:v>
                </c:pt>
                <c:pt idx="22">
                  <c:v>14</c:v>
                </c:pt>
                <c:pt idx="23">
                  <c:v>21</c:v>
                </c:pt>
                <c:pt idx="24">
                  <c:v>21</c:v>
                </c:pt>
                <c:pt idx="25">
                  <c:v>14</c:v>
                </c:pt>
                <c:pt idx="26">
                  <c:v>28</c:v>
                </c:pt>
                <c:pt idx="27">
                  <c:v>7</c:v>
                </c:pt>
                <c:pt idx="28">
                  <c:v>28</c:v>
                </c:pt>
                <c:pt idx="29">
                  <c:v>28</c:v>
                </c:pt>
                <c:pt idx="30">
                  <c:v>7</c:v>
                </c:pt>
                <c:pt idx="31">
                  <c:v>28</c:v>
                </c:pt>
                <c:pt idx="32">
                  <c:v>42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A3A-9C40-AC1E-68C2402356D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5"/>
        <c:overlap val="100"/>
        <c:axId val="327740760"/>
        <c:axId val="327736056"/>
      </c:barChart>
      <c:catAx>
        <c:axId val="327740760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327736056"/>
        <c:crosses val="autoZero"/>
        <c:auto val="1"/>
        <c:lblAlgn val="ctr"/>
        <c:lblOffset val="100"/>
        <c:noMultiLvlLbl val="0"/>
      </c:catAx>
      <c:valAx>
        <c:axId val="327736056"/>
        <c:scaling>
          <c:orientation val="minMax"/>
          <c:max val="43615"/>
          <c:min val="43062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32774076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de-DE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Procedure in days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title>
    <c:autoTitleDeleted val="0"/>
    <c:plotArea>
      <c:layout>
        <c:manualLayout>
          <c:layoutTarget val="inner"/>
          <c:xMode val="edge"/>
          <c:yMode val="edge"/>
          <c:x val="0.14042872229728681"/>
          <c:y val="9.0401949799817985E-2"/>
          <c:w val="0.84394997592756527"/>
          <c:h val="0.8894224284169806"/>
        </c:manualLayout>
      </c:layout>
      <c:barChart>
        <c:barDir val="bar"/>
        <c:grouping val="stacked"/>
        <c:varyColors val="0"/>
        <c:ser>
          <c:idx val="0"/>
          <c:order val="0"/>
          <c:tx>
            <c:v>Start</c:v>
          </c:tx>
          <c:spPr>
            <a:solidFill>
              <a:schemeClr val="bg1"/>
            </a:solidFill>
            <a:ln>
              <a:noFill/>
            </a:ln>
            <a:effectLst/>
          </c:spPr>
          <c:invertIfNegative val="0"/>
          <c:dLbls>
            <c:delete val="1"/>
          </c:dLbls>
          <c:cat>
            <c:strRef>
              <c:f>'Detailed calculation'!$A$12:$A$44</c:f>
              <c:strCache>
                <c:ptCount val="33"/>
                <c:pt idx="0">
                  <c:v>Start of the procedure</c:v>
                </c:pt>
                <c:pt idx="1">
                  <c:v>N: Expression of interest</c:v>
                </c:pt>
                <c:pt idx="2">
                  <c:v>UN: Joint discussion</c:v>
                </c:pt>
                <c:pt idx="3">
                  <c:v>U: Consultation institute level</c:v>
                </c:pt>
                <c:pt idx="4">
                  <c:v>U: Applications; drafts; scouting</c:v>
                </c:pt>
                <c:pt idx="5">
                  <c:v>U: Institute board</c:v>
                </c:pt>
                <c:pt idx="6">
                  <c:v>U: Faculty board</c:v>
                </c:pt>
                <c:pt idx="7">
                  <c:v>U: If appl. academic senate</c:v>
                </c:pt>
                <c:pt idx="8">
                  <c:v>U: If appl. President’s office</c:v>
                </c:pt>
                <c:pt idx="9">
                  <c:v>U: Executive Board</c:v>
                </c:pt>
                <c:pt idx="10">
                  <c:v>U: If appl. Board of Trustees</c:v>
                </c:pt>
                <c:pt idx="11">
                  <c:v>S: Establish agreement</c:v>
                </c:pt>
                <c:pt idx="12">
                  <c:v>U: Prep. advertisement</c:v>
                </c:pt>
                <c:pt idx="13">
                  <c:v>U: Publication</c:v>
                </c:pt>
                <c:pt idx="14">
                  <c:v>UN: Const. and 1st AC</c:v>
                </c:pt>
                <c:pt idx="15">
                  <c:v>UN: Assess applications</c:v>
                </c:pt>
                <c:pt idx="16">
                  <c:v>UN: Interviews 2nd AC</c:v>
                </c:pt>
                <c:pt idx="17">
                  <c:v>UN: Request external reviews</c:v>
                </c:pt>
                <c:pt idx="18">
                  <c:v>UN: 3rd AC: Shortlist, report</c:v>
                </c:pt>
                <c:pt idx="19">
                  <c:v>N: Scientific Adv. Board</c:v>
                </c:pt>
                <c:pt idx="20">
                  <c:v>N: Institute committee</c:v>
                </c:pt>
                <c:pt idx="21">
                  <c:v>N: Board</c:v>
                </c:pt>
                <c:pt idx="22">
                  <c:v>U: Faculty board</c:v>
                </c:pt>
                <c:pt idx="23">
                  <c:v>U: If appl. academic senate</c:v>
                </c:pt>
                <c:pt idx="24">
                  <c:v>U: If appl. President’s office</c:v>
                </c:pt>
                <c:pt idx="25">
                  <c:v>U: Executive Board</c:v>
                </c:pt>
                <c:pt idx="26">
                  <c:v>S: Provisional offer (Ruferteilung)</c:v>
                </c:pt>
                <c:pt idx="27">
                  <c:v>N: Negotiations</c:v>
                </c:pt>
                <c:pt idx="28">
                  <c:v>UNS: Agreement on pay</c:v>
                </c:pt>
                <c:pt idx="29">
                  <c:v>U: If appl. negotiations</c:v>
                </c:pt>
                <c:pt idx="30">
                  <c:v>UN: Offer</c:v>
                </c:pt>
                <c:pt idx="31">
                  <c:v>UN: Candidate response</c:v>
                </c:pt>
                <c:pt idx="32">
                  <c:v>UN: Medical examination </c:v>
                </c:pt>
              </c:strCache>
            </c:strRef>
          </c:cat>
          <c:val>
            <c:numRef>
              <c:f>'Detailed calculation'!$G$12:$G$44</c:f>
              <c:numCache>
                <c:formatCode>m/d/yyyy</c:formatCode>
                <c:ptCount val="33"/>
                <c:pt idx="0">
                  <c:v>44202</c:v>
                </c:pt>
                <c:pt idx="1">
                  <c:v>44202</c:v>
                </c:pt>
                <c:pt idx="2">
                  <c:v>44209</c:v>
                </c:pt>
                <c:pt idx="3">
                  <c:v>44223</c:v>
                </c:pt>
                <c:pt idx="4">
                  <c:v>44237</c:v>
                </c:pt>
                <c:pt idx="5">
                  <c:v>44265</c:v>
                </c:pt>
                <c:pt idx="6">
                  <c:v>44279</c:v>
                </c:pt>
                <c:pt idx="7">
                  <c:v>44293</c:v>
                </c:pt>
                <c:pt idx="8">
                  <c:v>44293</c:v>
                </c:pt>
                <c:pt idx="9">
                  <c:v>44307</c:v>
                </c:pt>
                <c:pt idx="10">
                  <c:v>44321</c:v>
                </c:pt>
                <c:pt idx="11">
                  <c:v>44349</c:v>
                </c:pt>
                <c:pt idx="12">
                  <c:v>44349</c:v>
                </c:pt>
                <c:pt idx="13">
                  <c:v>44377</c:v>
                </c:pt>
                <c:pt idx="14">
                  <c:v>44377</c:v>
                </c:pt>
                <c:pt idx="15">
                  <c:v>44405</c:v>
                </c:pt>
                <c:pt idx="16">
                  <c:v>44405</c:v>
                </c:pt>
                <c:pt idx="17">
                  <c:v>44433</c:v>
                </c:pt>
                <c:pt idx="18">
                  <c:v>44503</c:v>
                </c:pt>
                <c:pt idx="19">
                  <c:v>44531</c:v>
                </c:pt>
                <c:pt idx="20">
                  <c:v>44559</c:v>
                </c:pt>
                <c:pt idx="21">
                  <c:v>44573</c:v>
                </c:pt>
                <c:pt idx="22">
                  <c:v>44538</c:v>
                </c:pt>
                <c:pt idx="23">
                  <c:v>44552</c:v>
                </c:pt>
                <c:pt idx="24">
                  <c:v>44552</c:v>
                </c:pt>
                <c:pt idx="25">
                  <c:v>44566</c:v>
                </c:pt>
                <c:pt idx="26">
                  <c:v>44580</c:v>
                </c:pt>
                <c:pt idx="27">
                  <c:v>44608</c:v>
                </c:pt>
                <c:pt idx="28">
                  <c:v>44615</c:v>
                </c:pt>
                <c:pt idx="29">
                  <c:v>44629</c:v>
                </c:pt>
                <c:pt idx="30">
                  <c:v>44657</c:v>
                </c:pt>
                <c:pt idx="31">
                  <c:v>44664</c:v>
                </c:pt>
                <c:pt idx="32">
                  <c:v>44664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A3A-9C40-AC1E-68C2402356D8}"/>
            </c:ext>
          </c:extLst>
        </c:ser>
        <c:ser>
          <c:idx val="1"/>
          <c:order val="1"/>
          <c:tx>
            <c:v>Duration</c:v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Pt>
            <c:idx val="1"/>
            <c:invertIfNegative val="0"/>
            <c:bubble3D val="0"/>
            <c:spPr>
              <a:solidFill>
                <a:schemeClr val="accent1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A65A-4683-A467-D1B5E58DA859}"/>
              </c:ext>
            </c:extLst>
          </c:dPt>
          <c:dPt>
            <c:idx val="2"/>
            <c:invertIfNegative val="0"/>
            <c:bubble3D val="0"/>
            <c:spPr>
              <a:gradFill flip="none" rotWithShape="1">
                <a:gsLst>
                  <a:gs pos="0">
                    <a:schemeClr val="accent1"/>
                  </a:gs>
                  <a:gs pos="100000">
                    <a:schemeClr val="accent6">
                      <a:lumMod val="75000"/>
                    </a:schemeClr>
                  </a:gs>
                </a:gsLst>
                <a:lin ang="5400000" scaled="1"/>
                <a:tileRect/>
              </a:gradFill>
              <a:ln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A65A-4683-A467-D1B5E58DA859}"/>
              </c:ext>
            </c:extLst>
          </c:dPt>
          <c:dPt>
            <c:idx val="3"/>
            <c:invertIfNegative val="0"/>
            <c:bubble3D val="0"/>
            <c:spPr>
              <a:solidFill>
                <a:schemeClr val="accent6">
                  <a:lumMod val="75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5-A65A-4683-A467-D1B5E58DA859}"/>
              </c:ext>
            </c:extLst>
          </c:dPt>
          <c:dPt>
            <c:idx val="4"/>
            <c:invertIfNegative val="0"/>
            <c:bubble3D val="0"/>
            <c:spPr>
              <a:solidFill>
                <a:schemeClr val="accent6">
                  <a:lumMod val="75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7-A65A-4683-A467-D1B5E58DA859}"/>
              </c:ext>
            </c:extLst>
          </c:dPt>
          <c:dPt>
            <c:idx val="5"/>
            <c:invertIfNegative val="0"/>
            <c:bubble3D val="0"/>
            <c:spPr>
              <a:solidFill>
                <a:schemeClr val="accent6">
                  <a:lumMod val="75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9-A65A-4683-A467-D1B5E58DA859}"/>
              </c:ext>
            </c:extLst>
          </c:dPt>
          <c:dPt>
            <c:idx val="6"/>
            <c:invertIfNegative val="0"/>
            <c:bubble3D val="0"/>
            <c:spPr>
              <a:solidFill>
                <a:schemeClr val="accent6">
                  <a:lumMod val="75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B-A65A-4683-A467-D1B5E58DA859}"/>
              </c:ext>
            </c:extLst>
          </c:dPt>
          <c:dPt>
            <c:idx val="7"/>
            <c:invertIfNegative val="0"/>
            <c:bubble3D val="0"/>
            <c:spPr>
              <a:solidFill>
                <a:schemeClr val="accent6">
                  <a:lumMod val="75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D-A65A-4683-A467-D1B5E58DA859}"/>
              </c:ext>
            </c:extLst>
          </c:dPt>
          <c:dPt>
            <c:idx val="8"/>
            <c:invertIfNegative val="0"/>
            <c:bubble3D val="0"/>
            <c:spPr>
              <a:solidFill>
                <a:schemeClr val="accent6">
                  <a:lumMod val="75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F-A65A-4683-A467-D1B5E58DA859}"/>
              </c:ext>
            </c:extLst>
          </c:dPt>
          <c:dPt>
            <c:idx val="9"/>
            <c:invertIfNegative val="0"/>
            <c:bubble3D val="0"/>
            <c:spPr>
              <a:solidFill>
                <a:schemeClr val="accent6">
                  <a:lumMod val="75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1-A65A-4683-A467-D1B5E58DA859}"/>
              </c:ext>
            </c:extLst>
          </c:dPt>
          <c:dPt>
            <c:idx val="10"/>
            <c:invertIfNegative val="0"/>
            <c:bubble3D val="0"/>
            <c:spPr>
              <a:solidFill>
                <a:schemeClr val="accent6">
                  <a:lumMod val="75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3-A65A-4683-A467-D1B5E58DA859}"/>
              </c:ext>
            </c:extLst>
          </c:dPt>
          <c:dPt>
            <c:idx val="12"/>
            <c:invertIfNegative val="0"/>
            <c:bubble3D val="0"/>
            <c:spPr>
              <a:solidFill>
                <a:schemeClr val="accent6">
                  <a:lumMod val="75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5-A65A-4683-A467-D1B5E58DA859}"/>
              </c:ext>
            </c:extLst>
          </c:dPt>
          <c:dPt>
            <c:idx val="13"/>
            <c:invertIfNegative val="0"/>
            <c:bubble3D val="0"/>
            <c:spPr>
              <a:solidFill>
                <a:schemeClr val="accent6">
                  <a:lumMod val="75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7-A65A-4683-A467-D1B5E58DA859}"/>
              </c:ext>
            </c:extLst>
          </c:dPt>
          <c:dPt>
            <c:idx val="14"/>
            <c:invertIfNegative val="0"/>
            <c:bubble3D val="0"/>
            <c:spPr>
              <a:gradFill>
                <a:gsLst>
                  <a:gs pos="0">
                    <a:schemeClr val="accent1"/>
                  </a:gs>
                  <a:gs pos="100000">
                    <a:schemeClr val="accent6">
                      <a:lumMod val="75000"/>
                    </a:schemeClr>
                  </a:gs>
                </a:gsLst>
                <a:lin ang="5400000" scaled="1"/>
              </a:gra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9-A65A-4683-A467-D1B5E58DA859}"/>
              </c:ext>
            </c:extLst>
          </c:dPt>
          <c:dPt>
            <c:idx val="15"/>
            <c:invertIfNegative val="0"/>
            <c:bubble3D val="0"/>
            <c:spPr>
              <a:gradFill>
                <a:gsLst>
                  <a:gs pos="0">
                    <a:schemeClr val="accent1"/>
                  </a:gs>
                  <a:gs pos="100000">
                    <a:schemeClr val="accent6">
                      <a:lumMod val="75000"/>
                    </a:schemeClr>
                  </a:gs>
                </a:gsLst>
                <a:lin ang="5400000" scaled="1"/>
              </a:gra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B-A65A-4683-A467-D1B5E58DA859}"/>
              </c:ext>
            </c:extLst>
          </c:dPt>
          <c:dPt>
            <c:idx val="16"/>
            <c:invertIfNegative val="0"/>
            <c:bubble3D val="0"/>
            <c:spPr>
              <a:gradFill>
                <a:gsLst>
                  <a:gs pos="0">
                    <a:schemeClr val="accent1"/>
                  </a:gs>
                  <a:gs pos="100000">
                    <a:schemeClr val="accent6">
                      <a:lumMod val="75000"/>
                    </a:schemeClr>
                  </a:gs>
                </a:gsLst>
                <a:lin ang="5400000" scaled="1"/>
              </a:gra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D-A65A-4683-A467-D1B5E58DA859}"/>
              </c:ext>
            </c:extLst>
          </c:dPt>
          <c:dPt>
            <c:idx val="17"/>
            <c:invertIfNegative val="0"/>
            <c:bubble3D val="0"/>
            <c:spPr>
              <a:gradFill>
                <a:gsLst>
                  <a:gs pos="0">
                    <a:schemeClr val="accent1"/>
                  </a:gs>
                  <a:gs pos="100000">
                    <a:schemeClr val="accent6">
                      <a:lumMod val="75000"/>
                    </a:schemeClr>
                  </a:gs>
                </a:gsLst>
                <a:lin ang="5400000" scaled="1"/>
              </a:gra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F-A65A-4683-A467-D1B5E58DA859}"/>
              </c:ext>
            </c:extLst>
          </c:dPt>
          <c:dPt>
            <c:idx val="18"/>
            <c:invertIfNegative val="0"/>
            <c:bubble3D val="0"/>
            <c:spPr>
              <a:gradFill>
                <a:gsLst>
                  <a:gs pos="0">
                    <a:schemeClr val="accent1"/>
                  </a:gs>
                  <a:gs pos="100000">
                    <a:schemeClr val="accent6">
                      <a:lumMod val="75000"/>
                    </a:schemeClr>
                  </a:gs>
                </a:gsLst>
                <a:lin ang="5400000" scaled="1"/>
              </a:gra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21-A65A-4683-A467-D1B5E58DA859}"/>
              </c:ext>
            </c:extLst>
          </c:dPt>
          <c:dPt>
            <c:idx val="19"/>
            <c:invertIfNegative val="0"/>
            <c:bubble3D val="0"/>
            <c:spPr>
              <a:solidFill>
                <a:schemeClr val="accent1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23-A65A-4683-A467-D1B5E58DA859}"/>
              </c:ext>
            </c:extLst>
          </c:dPt>
          <c:dPt>
            <c:idx val="20"/>
            <c:invertIfNegative val="0"/>
            <c:bubble3D val="0"/>
            <c:spPr>
              <a:solidFill>
                <a:schemeClr val="accent1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25-A65A-4683-A467-D1B5E58DA859}"/>
              </c:ext>
            </c:extLst>
          </c:dPt>
          <c:dPt>
            <c:idx val="21"/>
            <c:invertIfNegative val="0"/>
            <c:bubble3D val="0"/>
            <c:spPr>
              <a:solidFill>
                <a:schemeClr val="accent1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27-A65A-4683-A467-D1B5E58DA859}"/>
              </c:ext>
            </c:extLst>
          </c:dPt>
          <c:dPt>
            <c:idx val="22"/>
            <c:invertIfNegative val="0"/>
            <c:bubble3D val="0"/>
            <c:spPr>
              <a:solidFill>
                <a:schemeClr val="accent6">
                  <a:lumMod val="75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29-A65A-4683-A467-D1B5E58DA859}"/>
              </c:ext>
            </c:extLst>
          </c:dPt>
          <c:dPt>
            <c:idx val="23"/>
            <c:invertIfNegative val="0"/>
            <c:bubble3D val="0"/>
            <c:spPr>
              <a:solidFill>
                <a:schemeClr val="accent6">
                  <a:lumMod val="75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2B-A65A-4683-A467-D1B5E58DA859}"/>
              </c:ext>
            </c:extLst>
          </c:dPt>
          <c:dPt>
            <c:idx val="24"/>
            <c:invertIfNegative val="0"/>
            <c:bubble3D val="0"/>
            <c:spPr>
              <a:solidFill>
                <a:schemeClr val="accent6">
                  <a:lumMod val="75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2D-A65A-4683-A467-D1B5E58DA859}"/>
              </c:ext>
            </c:extLst>
          </c:dPt>
          <c:dPt>
            <c:idx val="25"/>
            <c:invertIfNegative val="0"/>
            <c:bubble3D val="0"/>
            <c:spPr>
              <a:solidFill>
                <a:schemeClr val="accent6">
                  <a:lumMod val="75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2F-A65A-4683-A467-D1B5E58DA859}"/>
              </c:ext>
            </c:extLst>
          </c:dPt>
          <c:dPt>
            <c:idx val="27"/>
            <c:invertIfNegative val="0"/>
            <c:bubble3D val="0"/>
            <c:spPr>
              <a:solidFill>
                <a:schemeClr val="accent1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31-A65A-4683-A467-D1B5E58DA859}"/>
              </c:ext>
            </c:extLst>
          </c:dPt>
          <c:dPt>
            <c:idx val="28"/>
            <c:invertIfNegative val="0"/>
            <c:bubble3D val="0"/>
            <c:spPr>
              <a:gradFill>
                <a:gsLst>
                  <a:gs pos="0">
                    <a:schemeClr val="accent1"/>
                  </a:gs>
                  <a:gs pos="100000">
                    <a:schemeClr val="accent2"/>
                  </a:gs>
                  <a:gs pos="52000">
                    <a:schemeClr val="accent6">
                      <a:lumMod val="75000"/>
                    </a:schemeClr>
                  </a:gs>
                </a:gsLst>
                <a:lin ang="5400000" scaled="1"/>
              </a:gra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33-A65A-4683-A467-D1B5E58DA859}"/>
              </c:ext>
            </c:extLst>
          </c:dPt>
          <c:dPt>
            <c:idx val="29"/>
            <c:invertIfNegative val="0"/>
            <c:bubble3D val="0"/>
            <c:spPr>
              <a:solidFill>
                <a:schemeClr val="accent6">
                  <a:lumMod val="75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35-A65A-4683-A467-D1B5E58DA859}"/>
              </c:ext>
            </c:extLst>
          </c:dPt>
          <c:dPt>
            <c:idx val="30"/>
            <c:invertIfNegative val="0"/>
            <c:bubble3D val="0"/>
            <c:spPr>
              <a:gradFill>
                <a:gsLst>
                  <a:gs pos="0">
                    <a:schemeClr val="accent1"/>
                  </a:gs>
                  <a:gs pos="100000">
                    <a:schemeClr val="accent6">
                      <a:lumMod val="75000"/>
                    </a:schemeClr>
                  </a:gs>
                </a:gsLst>
                <a:lin ang="5400000" scaled="1"/>
              </a:gra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37-A65A-4683-A467-D1B5E58DA859}"/>
              </c:ext>
            </c:extLst>
          </c:dPt>
          <c:dPt>
            <c:idx val="31"/>
            <c:invertIfNegative val="0"/>
            <c:bubble3D val="0"/>
            <c:spPr>
              <a:gradFill>
                <a:gsLst>
                  <a:gs pos="0">
                    <a:schemeClr val="accent1"/>
                  </a:gs>
                  <a:gs pos="100000">
                    <a:schemeClr val="accent6">
                      <a:lumMod val="75000"/>
                    </a:schemeClr>
                  </a:gs>
                </a:gsLst>
                <a:lin ang="5400000" scaled="1"/>
              </a:gra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39-A65A-4683-A467-D1B5E58DA859}"/>
              </c:ext>
            </c:extLst>
          </c:dPt>
          <c:dPt>
            <c:idx val="32"/>
            <c:invertIfNegative val="0"/>
            <c:bubble3D val="0"/>
            <c:spPr>
              <a:gradFill>
                <a:gsLst>
                  <a:gs pos="0">
                    <a:schemeClr val="accent1"/>
                  </a:gs>
                  <a:gs pos="100000">
                    <a:schemeClr val="accent6">
                      <a:lumMod val="75000"/>
                    </a:schemeClr>
                  </a:gs>
                </a:gsLst>
                <a:lin ang="5400000" scaled="1"/>
              </a:gra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3B-A65A-4683-A467-D1B5E58DA859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de-DE"/>
              </a:p>
            </c:txPr>
            <c:dLblPos val="inBase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'Detailed calculation'!$A$12:$A$44</c:f>
              <c:strCache>
                <c:ptCount val="33"/>
                <c:pt idx="0">
                  <c:v>Start of the procedure</c:v>
                </c:pt>
                <c:pt idx="1">
                  <c:v>N: Expression of interest</c:v>
                </c:pt>
                <c:pt idx="2">
                  <c:v>UN: Joint discussion</c:v>
                </c:pt>
                <c:pt idx="3">
                  <c:v>U: Consultation institute level</c:v>
                </c:pt>
                <c:pt idx="4">
                  <c:v>U: Applications; drafts; scouting</c:v>
                </c:pt>
                <c:pt idx="5">
                  <c:v>U: Institute board</c:v>
                </c:pt>
                <c:pt idx="6">
                  <c:v>U: Faculty board</c:v>
                </c:pt>
                <c:pt idx="7">
                  <c:v>U: If appl. academic senate</c:v>
                </c:pt>
                <c:pt idx="8">
                  <c:v>U: If appl. President’s office</c:v>
                </c:pt>
                <c:pt idx="9">
                  <c:v>U: Executive Board</c:v>
                </c:pt>
                <c:pt idx="10">
                  <c:v>U: If appl. Board of Trustees</c:v>
                </c:pt>
                <c:pt idx="11">
                  <c:v>S: Establish agreement</c:v>
                </c:pt>
                <c:pt idx="12">
                  <c:v>U: Prep. advertisement</c:v>
                </c:pt>
                <c:pt idx="13">
                  <c:v>U: Publication</c:v>
                </c:pt>
                <c:pt idx="14">
                  <c:v>UN: Const. and 1st AC</c:v>
                </c:pt>
                <c:pt idx="15">
                  <c:v>UN: Assess applications</c:v>
                </c:pt>
                <c:pt idx="16">
                  <c:v>UN: Interviews 2nd AC</c:v>
                </c:pt>
                <c:pt idx="17">
                  <c:v>UN: Request external reviews</c:v>
                </c:pt>
                <c:pt idx="18">
                  <c:v>UN: 3rd AC: Shortlist, report</c:v>
                </c:pt>
                <c:pt idx="19">
                  <c:v>N: Scientific Adv. Board</c:v>
                </c:pt>
                <c:pt idx="20">
                  <c:v>N: Institute committee</c:v>
                </c:pt>
                <c:pt idx="21">
                  <c:v>N: Board</c:v>
                </c:pt>
                <c:pt idx="22">
                  <c:v>U: Faculty board</c:v>
                </c:pt>
                <c:pt idx="23">
                  <c:v>U: If appl. academic senate</c:v>
                </c:pt>
                <c:pt idx="24">
                  <c:v>U: If appl. President’s office</c:v>
                </c:pt>
                <c:pt idx="25">
                  <c:v>U: Executive Board</c:v>
                </c:pt>
                <c:pt idx="26">
                  <c:v>S: Provisional offer (Ruferteilung)</c:v>
                </c:pt>
                <c:pt idx="27">
                  <c:v>N: Negotiations</c:v>
                </c:pt>
                <c:pt idx="28">
                  <c:v>UNS: Agreement on pay</c:v>
                </c:pt>
                <c:pt idx="29">
                  <c:v>U: If appl. negotiations</c:v>
                </c:pt>
                <c:pt idx="30">
                  <c:v>UN: Offer</c:v>
                </c:pt>
                <c:pt idx="31">
                  <c:v>UN: Candidate response</c:v>
                </c:pt>
                <c:pt idx="32">
                  <c:v>UN: Medical examination </c:v>
                </c:pt>
              </c:strCache>
            </c:strRef>
          </c:cat>
          <c:val>
            <c:numRef>
              <c:f>'Detailed calculation'!$E$12:$E$44</c:f>
              <c:numCache>
                <c:formatCode>General</c:formatCode>
                <c:ptCount val="33"/>
                <c:pt idx="0">
                  <c:v>0</c:v>
                </c:pt>
                <c:pt idx="1">
                  <c:v>7</c:v>
                </c:pt>
                <c:pt idx="2">
                  <c:v>14</c:v>
                </c:pt>
                <c:pt idx="3">
                  <c:v>14</c:v>
                </c:pt>
                <c:pt idx="4">
                  <c:v>28</c:v>
                </c:pt>
                <c:pt idx="5">
                  <c:v>14</c:v>
                </c:pt>
                <c:pt idx="6">
                  <c:v>14</c:v>
                </c:pt>
                <c:pt idx="7">
                  <c:v>21</c:v>
                </c:pt>
                <c:pt idx="8">
                  <c:v>21</c:v>
                </c:pt>
                <c:pt idx="9">
                  <c:v>14</c:v>
                </c:pt>
                <c:pt idx="10">
                  <c:v>28</c:v>
                </c:pt>
                <c:pt idx="11">
                  <c:v>28</c:v>
                </c:pt>
                <c:pt idx="12">
                  <c:v>28</c:v>
                </c:pt>
                <c:pt idx="13">
                  <c:v>28</c:v>
                </c:pt>
                <c:pt idx="14">
                  <c:v>28</c:v>
                </c:pt>
                <c:pt idx="15">
                  <c:v>14</c:v>
                </c:pt>
                <c:pt idx="16">
                  <c:v>28</c:v>
                </c:pt>
                <c:pt idx="17">
                  <c:v>70</c:v>
                </c:pt>
                <c:pt idx="18">
                  <c:v>28</c:v>
                </c:pt>
                <c:pt idx="19">
                  <c:v>28</c:v>
                </c:pt>
                <c:pt idx="20">
                  <c:v>14</c:v>
                </c:pt>
                <c:pt idx="21">
                  <c:v>7</c:v>
                </c:pt>
                <c:pt idx="22">
                  <c:v>14</c:v>
                </c:pt>
                <c:pt idx="23">
                  <c:v>21</c:v>
                </c:pt>
                <c:pt idx="24">
                  <c:v>21</c:v>
                </c:pt>
                <c:pt idx="25">
                  <c:v>14</c:v>
                </c:pt>
                <c:pt idx="26">
                  <c:v>28</c:v>
                </c:pt>
                <c:pt idx="27">
                  <c:v>7</c:v>
                </c:pt>
                <c:pt idx="28">
                  <c:v>28</c:v>
                </c:pt>
                <c:pt idx="29">
                  <c:v>28</c:v>
                </c:pt>
                <c:pt idx="30">
                  <c:v>7</c:v>
                </c:pt>
                <c:pt idx="31">
                  <c:v>28</c:v>
                </c:pt>
                <c:pt idx="32">
                  <c:v>42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A3A-9C40-AC1E-68C2402356D8}"/>
            </c:ext>
          </c:extLst>
        </c:ser>
        <c:dLbls>
          <c:dLblPos val="inBase"/>
          <c:showLegendKey val="0"/>
          <c:showVal val="1"/>
          <c:showCatName val="0"/>
          <c:showSerName val="0"/>
          <c:showPercent val="0"/>
          <c:showBubbleSize val="0"/>
        </c:dLbls>
        <c:gapWidth val="25"/>
        <c:overlap val="100"/>
        <c:axId val="461137704"/>
        <c:axId val="461132216"/>
      </c:barChart>
      <c:catAx>
        <c:axId val="461137704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461132216"/>
        <c:crosses val="autoZero"/>
        <c:auto val="1"/>
        <c:lblAlgn val="ctr"/>
        <c:lblOffset val="100"/>
        <c:noMultiLvlLbl val="0"/>
      </c:catAx>
      <c:valAx>
        <c:axId val="461132216"/>
        <c:scaling>
          <c:orientation val="minMax"/>
          <c:min val="44197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dd/mm/yy" sourceLinked="0"/>
        <c:majorTickMark val="none"/>
        <c:minorTickMark val="none"/>
        <c:tickLblPos val="nextTo"/>
        <c:spPr>
          <a:noFill/>
          <a:ln>
            <a:solidFill>
              <a:schemeClr val="accent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461137704"/>
        <c:crosses val="autoZero"/>
        <c:crossBetween val="between"/>
        <c:majorUnit val="30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de-DE"/>
    </a:p>
  </c:txPr>
  <c:printSettings>
    <c:headerFooter/>
    <c:pageMargins b="0.75" l="0.7" r="0.7" t="0.75" header="0.3" footer="0.3"/>
    <c:pageSetup/>
  </c:printSettings>
  <c:userShapes r:id="rId3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Procedure in days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title>
    <c:autoTitleDeleted val="0"/>
    <c:plotArea>
      <c:layout>
        <c:manualLayout>
          <c:layoutTarget val="inner"/>
          <c:xMode val="edge"/>
          <c:yMode val="edge"/>
          <c:x val="0.14042872229728681"/>
          <c:y val="9.0401949799817985E-2"/>
          <c:w val="0.84394997592756527"/>
          <c:h val="0.8894224284169806"/>
        </c:manualLayout>
      </c:layout>
      <c:barChart>
        <c:barDir val="bar"/>
        <c:grouping val="stacked"/>
        <c:varyColors val="0"/>
        <c:ser>
          <c:idx val="0"/>
          <c:order val="0"/>
          <c:tx>
            <c:v>Total duration</c:v>
          </c:tx>
          <c:spPr>
            <a:solidFill>
              <a:schemeClr val="bg1"/>
            </a:solidFill>
            <a:ln>
              <a:noFill/>
            </a:ln>
            <a:effectLst/>
          </c:spPr>
          <c:invertIfNegative val="0"/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ACB0-4A49-ADDE-B190893B4683}"/>
                </c:ext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ACB0-4A49-ADDE-B190893B4683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de-DE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'Detailed calculation'!$A$12:$A$44</c:f>
              <c:strCache>
                <c:ptCount val="33"/>
                <c:pt idx="0">
                  <c:v>Start of the procedure</c:v>
                </c:pt>
                <c:pt idx="1">
                  <c:v>N: Expression of interest</c:v>
                </c:pt>
                <c:pt idx="2">
                  <c:v>UN: Joint discussion</c:v>
                </c:pt>
                <c:pt idx="3">
                  <c:v>U: Consultation institute level</c:v>
                </c:pt>
                <c:pt idx="4">
                  <c:v>U: Applications; drafts; scouting</c:v>
                </c:pt>
                <c:pt idx="5">
                  <c:v>U: Institute board</c:v>
                </c:pt>
                <c:pt idx="6">
                  <c:v>U: Faculty board</c:v>
                </c:pt>
                <c:pt idx="7">
                  <c:v>U: If appl. academic senate</c:v>
                </c:pt>
                <c:pt idx="8">
                  <c:v>U: If appl. President’s office</c:v>
                </c:pt>
                <c:pt idx="9">
                  <c:v>U: Executive Board</c:v>
                </c:pt>
                <c:pt idx="10">
                  <c:v>U: If appl. Board of Trustees</c:v>
                </c:pt>
                <c:pt idx="11">
                  <c:v>S: Establish agreement</c:v>
                </c:pt>
                <c:pt idx="12">
                  <c:v>U: Prep. advertisement</c:v>
                </c:pt>
                <c:pt idx="13">
                  <c:v>U: Publication</c:v>
                </c:pt>
                <c:pt idx="14">
                  <c:v>UN: Const. and 1st AC</c:v>
                </c:pt>
                <c:pt idx="15">
                  <c:v>UN: Assess applications</c:v>
                </c:pt>
                <c:pt idx="16">
                  <c:v>UN: Interviews 2nd AC</c:v>
                </c:pt>
                <c:pt idx="17">
                  <c:v>UN: Request external reviews</c:v>
                </c:pt>
                <c:pt idx="18">
                  <c:v>UN: 3rd AC: Shortlist, report</c:v>
                </c:pt>
                <c:pt idx="19">
                  <c:v>N: Scientific Adv. Board</c:v>
                </c:pt>
                <c:pt idx="20">
                  <c:v>N: Institute committee</c:v>
                </c:pt>
                <c:pt idx="21">
                  <c:v>N: Board</c:v>
                </c:pt>
                <c:pt idx="22">
                  <c:v>U: Faculty board</c:v>
                </c:pt>
                <c:pt idx="23">
                  <c:v>U: If appl. academic senate</c:v>
                </c:pt>
                <c:pt idx="24">
                  <c:v>U: If appl. President’s office</c:v>
                </c:pt>
                <c:pt idx="25">
                  <c:v>U: Executive Board</c:v>
                </c:pt>
                <c:pt idx="26">
                  <c:v>S: Provisional offer (Ruferteilung)</c:v>
                </c:pt>
                <c:pt idx="27">
                  <c:v>N: Negotiations</c:v>
                </c:pt>
                <c:pt idx="28">
                  <c:v>UNS: Agreement on pay</c:v>
                </c:pt>
                <c:pt idx="29">
                  <c:v>U: If appl. negotiations</c:v>
                </c:pt>
                <c:pt idx="30">
                  <c:v>UN: Offer</c:v>
                </c:pt>
                <c:pt idx="31">
                  <c:v>UN: Candidate response</c:v>
                </c:pt>
                <c:pt idx="32">
                  <c:v>UN: Medical examination </c:v>
                </c:pt>
              </c:strCache>
            </c:strRef>
          </c:cat>
          <c:val>
            <c:numRef>
              <c:f>'Detailed calculation'!$F$12:$F$44</c:f>
              <c:numCache>
                <c:formatCode>General</c:formatCode>
                <c:ptCount val="33"/>
                <c:pt idx="0">
                  <c:v>0</c:v>
                </c:pt>
                <c:pt idx="1">
                  <c:v>0</c:v>
                </c:pt>
                <c:pt idx="2">
                  <c:v>7</c:v>
                </c:pt>
                <c:pt idx="3">
                  <c:v>21</c:v>
                </c:pt>
                <c:pt idx="4">
                  <c:v>35</c:v>
                </c:pt>
                <c:pt idx="5">
                  <c:v>63</c:v>
                </c:pt>
                <c:pt idx="6">
                  <c:v>77</c:v>
                </c:pt>
                <c:pt idx="7">
                  <c:v>91</c:v>
                </c:pt>
                <c:pt idx="8">
                  <c:v>91</c:v>
                </c:pt>
                <c:pt idx="9">
                  <c:v>105</c:v>
                </c:pt>
                <c:pt idx="10">
                  <c:v>119</c:v>
                </c:pt>
                <c:pt idx="11">
                  <c:v>147</c:v>
                </c:pt>
                <c:pt idx="12">
                  <c:v>147</c:v>
                </c:pt>
                <c:pt idx="13">
                  <c:v>175</c:v>
                </c:pt>
                <c:pt idx="14">
                  <c:v>175</c:v>
                </c:pt>
                <c:pt idx="15">
                  <c:v>203</c:v>
                </c:pt>
                <c:pt idx="16">
                  <c:v>203</c:v>
                </c:pt>
                <c:pt idx="17">
                  <c:v>231</c:v>
                </c:pt>
                <c:pt idx="18">
                  <c:v>301</c:v>
                </c:pt>
                <c:pt idx="19">
                  <c:v>329</c:v>
                </c:pt>
                <c:pt idx="20">
                  <c:v>357</c:v>
                </c:pt>
                <c:pt idx="21">
                  <c:v>371</c:v>
                </c:pt>
                <c:pt idx="22">
                  <c:v>336</c:v>
                </c:pt>
                <c:pt idx="23">
                  <c:v>350</c:v>
                </c:pt>
                <c:pt idx="24">
                  <c:v>350</c:v>
                </c:pt>
                <c:pt idx="25">
                  <c:v>364</c:v>
                </c:pt>
                <c:pt idx="26">
                  <c:v>378</c:v>
                </c:pt>
                <c:pt idx="27">
                  <c:v>406</c:v>
                </c:pt>
                <c:pt idx="28">
                  <c:v>413</c:v>
                </c:pt>
                <c:pt idx="29">
                  <c:v>427</c:v>
                </c:pt>
                <c:pt idx="30">
                  <c:v>455</c:v>
                </c:pt>
                <c:pt idx="31">
                  <c:v>462</c:v>
                </c:pt>
                <c:pt idx="32">
                  <c:v>462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A3A-9C40-AC1E-68C2402356D8}"/>
            </c:ext>
          </c:extLst>
        </c:ser>
        <c:ser>
          <c:idx val="1"/>
          <c:order val="1"/>
          <c:tx>
            <c:v>Duration</c:v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Pt>
            <c:idx val="1"/>
            <c:invertIfNegative val="0"/>
            <c:bubble3D val="0"/>
            <c:spPr>
              <a:solidFill>
                <a:schemeClr val="accent1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ACB0-4A49-ADDE-B190893B4683}"/>
              </c:ext>
            </c:extLst>
          </c:dPt>
          <c:dPt>
            <c:idx val="2"/>
            <c:invertIfNegative val="0"/>
            <c:bubble3D val="0"/>
            <c:spPr>
              <a:gradFill flip="none" rotWithShape="1">
                <a:gsLst>
                  <a:gs pos="100000">
                    <a:schemeClr val="accent1"/>
                  </a:gs>
                  <a:gs pos="0">
                    <a:schemeClr val="accent6">
                      <a:lumMod val="75000"/>
                    </a:schemeClr>
                  </a:gs>
                </a:gsLst>
                <a:lin ang="5400000" scaled="1"/>
                <a:tileRect/>
              </a:gradFill>
              <a:ln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ACB0-4A49-ADDE-B190893B4683}"/>
              </c:ext>
            </c:extLst>
          </c:dPt>
          <c:dPt>
            <c:idx val="3"/>
            <c:invertIfNegative val="0"/>
            <c:bubble3D val="0"/>
            <c:spPr>
              <a:solidFill>
                <a:schemeClr val="accent6">
                  <a:lumMod val="75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7-ACB0-4A49-ADDE-B190893B4683}"/>
              </c:ext>
            </c:extLst>
          </c:dPt>
          <c:dPt>
            <c:idx val="4"/>
            <c:invertIfNegative val="0"/>
            <c:bubble3D val="0"/>
            <c:spPr>
              <a:solidFill>
                <a:schemeClr val="accent6">
                  <a:lumMod val="75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9-ACB0-4A49-ADDE-B190893B4683}"/>
              </c:ext>
            </c:extLst>
          </c:dPt>
          <c:dPt>
            <c:idx val="5"/>
            <c:invertIfNegative val="0"/>
            <c:bubble3D val="0"/>
            <c:spPr>
              <a:solidFill>
                <a:schemeClr val="accent6">
                  <a:lumMod val="75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B-ACB0-4A49-ADDE-B190893B4683}"/>
              </c:ext>
            </c:extLst>
          </c:dPt>
          <c:dPt>
            <c:idx val="6"/>
            <c:invertIfNegative val="0"/>
            <c:bubble3D val="0"/>
            <c:spPr>
              <a:solidFill>
                <a:schemeClr val="accent6">
                  <a:lumMod val="75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D-ACB0-4A49-ADDE-B190893B4683}"/>
              </c:ext>
            </c:extLst>
          </c:dPt>
          <c:dPt>
            <c:idx val="7"/>
            <c:invertIfNegative val="0"/>
            <c:bubble3D val="0"/>
            <c:spPr>
              <a:solidFill>
                <a:schemeClr val="accent6">
                  <a:lumMod val="75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F-ACB0-4A49-ADDE-B190893B4683}"/>
              </c:ext>
            </c:extLst>
          </c:dPt>
          <c:dPt>
            <c:idx val="8"/>
            <c:invertIfNegative val="0"/>
            <c:bubble3D val="0"/>
            <c:spPr>
              <a:solidFill>
                <a:schemeClr val="accent6">
                  <a:lumMod val="75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1-ACB0-4A49-ADDE-B190893B4683}"/>
              </c:ext>
            </c:extLst>
          </c:dPt>
          <c:dPt>
            <c:idx val="9"/>
            <c:invertIfNegative val="0"/>
            <c:bubble3D val="0"/>
            <c:spPr>
              <a:solidFill>
                <a:schemeClr val="accent6">
                  <a:lumMod val="75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3-ACB0-4A49-ADDE-B190893B4683}"/>
              </c:ext>
            </c:extLst>
          </c:dPt>
          <c:dPt>
            <c:idx val="10"/>
            <c:invertIfNegative val="0"/>
            <c:bubble3D val="0"/>
            <c:spPr>
              <a:solidFill>
                <a:schemeClr val="accent6">
                  <a:lumMod val="75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5-ACB0-4A49-ADDE-B190893B4683}"/>
              </c:ext>
            </c:extLst>
          </c:dPt>
          <c:dPt>
            <c:idx val="12"/>
            <c:invertIfNegative val="0"/>
            <c:bubble3D val="0"/>
            <c:spPr>
              <a:solidFill>
                <a:schemeClr val="accent6">
                  <a:lumMod val="75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7-ACB0-4A49-ADDE-B190893B4683}"/>
              </c:ext>
            </c:extLst>
          </c:dPt>
          <c:dPt>
            <c:idx val="13"/>
            <c:invertIfNegative val="0"/>
            <c:bubble3D val="0"/>
            <c:spPr>
              <a:solidFill>
                <a:schemeClr val="accent6">
                  <a:lumMod val="75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9-ACB0-4A49-ADDE-B190893B4683}"/>
              </c:ext>
            </c:extLst>
          </c:dPt>
          <c:dPt>
            <c:idx val="14"/>
            <c:invertIfNegative val="0"/>
            <c:bubble3D val="0"/>
            <c:spPr>
              <a:gradFill>
                <a:gsLst>
                  <a:gs pos="100000">
                    <a:schemeClr val="accent1"/>
                  </a:gs>
                  <a:gs pos="0">
                    <a:schemeClr val="accent6">
                      <a:lumMod val="75000"/>
                    </a:schemeClr>
                  </a:gs>
                </a:gsLst>
                <a:lin ang="5400000" scaled="1"/>
              </a:gra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B-ACB0-4A49-ADDE-B190893B4683}"/>
              </c:ext>
            </c:extLst>
          </c:dPt>
          <c:dPt>
            <c:idx val="15"/>
            <c:invertIfNegative val="0"/>
            <c:bubble3D val="0"/>
            <c:spPr>
              <a:gradFill>
                <a:gsLst>
                  <a:gs pos="100000">
                    <a:schemeClr val="accent1"/>
                  </a:gs>
                  <a:gs pos="0">
                    <a:schemeClr val="accent6">
                      <a:lumMod val="75000"/>
                    </a:schemeClr>
                  </a:gs>
                </a:gsLst>
                <a:lin ang="5400000" scaled="1"/>
              </a:gra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D-ACB0-4A49-ADDE-B190893B4683}"/>
              </c:ext>
            </c:extLst>
          </c:dPt>
          <c:dPt>
            <c:idx val="16"/>
            <c:invertIfNegative val="0"/>
            <c:bubble3D val="0"/>
            <c:spPr>
              <a:gradFill>
                <a:gsLst>
                  <a:gs pos="100000">
                    <a:schemeClr val="accent1"/>
                  </a:gs>
                  <a:gs pos="0">
                    <a:schemeClr val="accent6">
                      <a:lumMod val="75000"/>
                    </a:schemeClr>
                  </a:gs>
                </a:gsLst>
                <a:lin ang="5400000" scaled="1"/>
              </a:gra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F-ACB0-4A49-ADDE-B190893B4683}"/>
              </c:ext>
            </c:extLst>
          </c:dPt>
          <c:dPt>
            <c:idx val="17"/>
            <c:invertIfNegative val="0"/>
            <c:bubble3D val="0"/>
            <c:spPr>
              <a:gradFill>
                <a:gsLst>
                  <a:gs pos="100000">
                    <a:schemeClr val="accent1"/>
                  </a:gs>
                  <a:gs pos="0">
                    <a:schemeClr val="accent6">
                      <a:lumMod val="75000"/>
                    </a:schemeClr>
                  </a:gs>
                </a:gsLst>
                <a:lin ang="5400000" scaled="1"/>
              </a:gra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21-ACB0-4A49-ADDE-B190893B4683}"/>
              </c:ext>
            </c:extLst>
          </c:dPt>
          <c:dPt>
            <c:idx val="18"/>
            <c:invertIfNegative val="0"/>
            <c:bubble3D val="0"/>
            <c:spPr>
              <a:gradFill>
                <a:gsLst>
                  <a:gs pos="100000">
                    <a:schemeClr val="accent1"/>
                  </a:gs>
                  <a:gs pos="0">
                    <a:schemeClr val="accent6">
                      <a:lumMod val="75000"/>
                    </a:schemeClr>
                  </a:gs>
                </a:gsLst>
                <a:lin ang="5400000" scaled="1"/>
              </a:gra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23-ACB0-4A49-ADDE-B190893B4683}"/>
              </c:ext>
            </c:extLst>
          </c:dPt>
          <c:dPt>
            <c:idx val="19"/>
            <c:invertIfNegative val="0"/>
            <c:bubble3D val="0"/>
            <c:spPr>
              <a:solidFill>
                <a:schemeClr val="accent1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25-ACB0-4A49-ADDE-B190893B4683}"/>
              </c:ext>
            </c:extLst>
          </c:dPt>
          <c:dPt>
            <c:idx val="20"/>
            <c:invertIfNegative val="0"/>
            <c:bubble3D val="0"/>
            <c:spPr>
              <a:solidFill>
                <a:schemeClr val="accent1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27-ACB0-4A49-ADDE-B190893B4683}"/>
              </c:ext>
            </c:extLst>
          </c:dPt>
          <c:dPt>
            <c:idx val="21"/>
            <c:invertIfNegative val="0"/>
            <c:bubble3D val="0"/>
            <c:spPr>
              <a:solidFill>
                <a:schemeClr val="accent1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29-ACB0-4A49-ADDE-B190893B4683}"/>
              </c:ext>
            </c:extLst>
          </c:dPt>
          <c:dPt>
            <c:idx val="22"/>
            <c:invertIfNegative val="0"/>
            <c:bubble3D val="0"/>
            <c:spPr>
              <a:solidFill>
                <a:schemeClr val="accent6">
                  <a:lumMod val="75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2B-ACB0-4A49-ADDE-B190893B4683}"/>
              </c:ext>
            </c:extLst>
          </c:dPt>
          <c:dPt>
            <c:idx val="23"/>
            <c:invertIfNegative val="0"/>
            <c:bubble3D val="0"/>
            <c:spPr>
              <a:solidFill>
                <a:schemeClr val="accent6">
                  <a:lumMod val="75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2D-ACB0-4A49-ADDE-B190893B4683}"/>
              </c:ext>
            </c:extLst>
          </c:dPt>
          <c:dPt>
            <c:idx val="24"/>
            <c:invertIfNegative val="0"/>
            <c:bubble3D val="0"/>
            <c:spPr>
              <a:solidFill>
                <a:schemeClr val="accent6">
                  <a:lumMod val="75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2F-ACB0-4A49-ADDE-B190893B4683}"/>
              </c:ext>
            </c:extLst>
          </c:dPt>
          <c:dPt>
            <c:idx val="25"/>
            <c:invertIfNegative val="0"/>
            <c:bubble3D val="0"/>
            <c:spPr>
              <a:solidFill>
                <a:schemeClr val="accent6">
                  <a:lumMod val="75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31-ACB0-4A49-ADDE-B190893B4683}"/>
              </c:ext>
            </c:extLst>
          </c:dPt>
          <c:dPt>
            <c:idx val="27"/>
            <c:invertIfNegative val="0"/>
            <c:bubble3D val="0"/>
            <c:spPr>
              <a:solidFill>
                <a:schemeClr val="accent1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33-ACB0-4A49-ADDE-B190893B4683}"/>
              </c:ext>
            </c:extLst>
          </c:dPt>
          <c:dPt>
            <c:idx val="28"/>
            <c:invertIfNegative val="0"/>
            <c:bubble3D val="0"/>
            <c:spPr>
              <a:gradFill>
                <a:gsLst>
                  <a:gs pos="50000">
                    <a:schemeClr val="accent1"/>
                  </a:gs>
                  <a:gs pos="100000">
                    <a:schemeClr val="accent2"/>
                  </a:gs>
                  <a:gs pos="0">
                    <a:schemeClr val="accent6">
                      <a:lumMod val="75000"/>
                    </a:schemeClr>
                  </a:gs>
                </a:gsLst>
                <a:lin ang="5400000" scaled="1"/>
              </a:gra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35-ACB0-4A49-ADDE-B190893B4683}"/>
              </c:ext>
            </c:extLst>
          </c:dPt>
          <c:dPt>
            <c:idx val="29"/>
            <c:invertIfNegative val="0"/>
            <c:bubble3D val="0"/>
            <c:spPr>
              <a:solidFill>
                <a:schemeClr val="accent6">
                  <a:lumMod val="75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37-ACB0-4A49-ADDE-B190893B4683}"/>
              </c:ext>
            </c:extLst>
          </c:dPt>
          <c:dPt>
            <c:idx val="30"/>
            <c:invertIfNegative val="0"/>
            <c:bubble3D val="0"/>
            <c:spPr>
              <a:gradFill>
                <a:gsLst>
                  <a:gs pos="100000">
                    <a:schemeClr val="accent1"/>
                  </a:gs>
                  <a:gs pos="0">
                    <a:schemeClr val="accent6">
                      <a:lumMod val="75000"/>
                    </a:schemeClr>
                  </a:gs>
                </a:gsLst>
                <a:lin ang="5400000" scaled="1"/>
              </a:gra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39-ACB0-4A49-ADDE-B190893B4683}"/>
              </c:ext>
            </c:extLst>
          </c:dPt>
          <c:dPt>
            <c:idx val="31"/>
            <c:invertIfNegative val="0"/>
            <c:bubble3D val="0"/>
            <c:spPr>
              <a:gradFill>
                <a:gsLst>
                  <a:gs pos="100000">
                    <a:schemeClr val="accent1"/>
                  </a:gs>
                  <a:gs pos="0">
                    <a:schemeClr val="accent6">
                      <a:lumMod val="75000"/>
                    </a:schemeClr>
                  </a:gs>
                </a:gsLst>
                <a:lin ang="5400000" scaled="1"/>
              </a:gra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3B-ACB0-4A49-ADDE-B190893B4683}"/>
              </c:ext>
            </c:extLst>
          </c:dPt>
          <c:dPt>
            <c:idx val="32"/>
            <c:invertIfNegative val="0"/>
            <c:bubble3D val="0"/>
            <c:spPr>
              <a:gradFill>
                <a:gsLst>
                  <a:gs pos="100000">
                    <a:schemeClr val="accent1"/>
                  </a:gs>
                  <a:gs pos="0">
                    <a:schemeClr val="accent6">
                      <a:lumMod val="75000"/>
                    </a:schemeClr>
                  </a:gs>
                </a:gsLst>
                <a:lin ang="5400000" scaled="1"/>
              </a:gra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3D-ACB0-4A49-ADDE-B190893B4683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de-DE"/>
              </a:p>
            </c:txPr>
            <c:dLblPos val="inBase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'Detailed calculation'!$A$12:$A$44</c:f>
              <c:strCache>
                <c:ptCount val="33"/>
                <c:pt idx="0">
                  <c:v>Start of the procedure</c:v>
                </c:pt>
                <c:pt idx="1">
                  <c:v>N: Expression of interest</c:v>
                </c:pt>
                <c:pt idx="2">
                  <c:v>UN: Joint discussion</c:v>
                </c:pt>
                <c:pt idx="3">
                  <c:v>U: Consultation institute level</c:v>
                </c:pt>
                <c:pt idx="4">
                  <c:v>U: Applications; drafts; scouting</c:v>
                </c:pt>
                <c:pt idx="5">
                  <c:v>U: Institute board</c:v>
                </c:pt>
                <c:pt idx="6">
                  <c:v>U: Faculty board</c:v>
                </c:pt>
                <c:pt idx="7">
                  <c:v>U: If appl. academic senate</c:v>
                </c:pt>
                <c:pt idx="8">
                  <c:v>U: If appl. President’s office</c:v>
                </c:pt>
                <c:pt idx="9">
                  <c:v>U: Executive Board</c:v>
                </c:pt>
                <c:pt idx="10">
                  <c:v>U: If appl. Board of Trustees</c:v>
                </c:pt>
                <c:pt idx="11">
                  <c:v>S: Establish agreement</c:v>
                </c:pt>
                <c:pt idx="12">
                  <c:v>U: Prep. advertisement</c:v>
                </c:pt>
                <c:pt idx="13">
                  <c:v>U: Publication</c:v>
                </c:pt>
                <c:pt idx="14">
                  <c:v>UN: Const. and 1st AC</c:v>
                </c:pt>
                <c:pt idx="15">
                  <c:v>UN: Assess applications</c:v>
                </c:pt>
                <c:pt idx="16">
                  <c:v>UN: Interviews 2nd AC</c:v>
                </c:pt>
                <c:pt idx="17">
                  <c:v>UN: Request external reviews</c:v>
                </c:pt>
                <c:pt idx="18">
                  <c:v>UN: 3rd AC: Shortlist, report</c:v>
                </c:pt>
                <c:pt idx="19">
                  <c:v>N: Scientific Adv. Board</c:v>
                </c:pt>
                <c:pt idx="20">
                  <c:v>N: Institute committee</c:v>
                </c:pt>
                <c:pt idx="21">
                  <c:v>N: Board</c:v>
                </c:pt>
                <c:pt idx="22">
                  <c:v>U: Faculty board</c:v>
                </c:pt>
                <c:pt idx="23">
                  <c:v>U: If appl. academic senate</c:v>
                </c:pt>
                <c:pt idx="24">
                  <c:v>U: If appl. President’s office</c:v>
                </c:pt>
                <c:pt idx="25">
                  <c:v>U: Executive Board</c:v>
                </c:pt>
                <c:pt idx="26">
                  <c:v>S: Provisional offer (Ruferteilung)</c:v>
                </c:pt>
                <c:pt idx="27">
                  <c:v>N: Negotiations</c:v>
                </c:pt>
                <c:pt idx="28">
                  <c:v>UNS: Agreement on pay</c:v>
                </c:pt>
                <c:pt idx="29">
                  <c:v>U: If appl. negotiations</c:v>
                </c:pt>
                <c:pt idx="30">
                  <c:v>UN: Offer</c:v>
                </c:pt>
                <c:pt idx="31">
                  <c:v>UN: Candidate response</c:v>
                </c:pt>
                <c:pt idx="32">
                  <c:v>UN: Medical examination </c:v>
                </c:pt>
              </c:strCache>
            </c:strRef>
          </c:cat>
          <c:val>
            <c:numRef>
              <c:f>'Detailed calculation'!$E$12:$E$44</c:f>
              <c:numCache>
                <c:formatCode>General</c:formatCode>
                <c:ptCount val="33"/>
                <c:pt idx="0">
                  <c:v>0</c:v>
                </c:pt>
                <c:pt idx="1">
                  <c:v>7</c:v>
                </c:pt>
                <c:pt idx="2">
                  <c:v>14</c:v>
                </c:pt>
                <c:pt idx="3">
                  <c:v>14</c:v>
                </c:pt>
                <c:pt idx="4">
                  <c:v>28</c:v>
                </c:pt>
                <c:pt idx="5">
                  <c:v>14</c:v>
                </c:pt>
                <c:pt idx="6">
                  <c:v>14</c:v>
                </c:pt>
                <c:pt idx="7">
                  <c:v>21</c:v>
                </c:pt>
                <c:pt idx="8">
                  <c:v>21</c:v>
                </c:pt>
                <c:pt idx="9">
                  <c:v>14</c:v>
                </c:pt>
                <c:pt idx="10">
                  <c:v>28</c:v>
                </c:pt>
                <c:pt idx="11">
                  <c:v>28</c:v>
                </c:pt>
                <c:pt idx="12">
                  <c:v>28</c:v>
                </c:pt>
                <c:pt idx="13">
                  <c:v>28</c:v>
                </c:pt>
                <c:pt idx="14">
                  <c:v>28</c:v>
                </c:pt>
                <c:pt idx="15">
                  <c:v>14</c:v>
                </c:pt>
                <c:pt idx="16">
                  <c:v>28</c:v>
                </c:pt>
                <c:pt idx="17">
                  <c:v>70</c:v>
                </c:pt>
                <c:pt idx="18">
                  <c:v>28</c:v>
                </c:pt>
                <c:pt idx="19">
                  <c:v>28</c:v>
                </c:pt>
                <c:pt idx="20">
                  <c:v>14</c:v>
                </c:pt>
                <c:pt idx="21">
                  <c:v>7</c:v>
                </c:pt>
                <c:pt idx="22">
                  <c:v>14</c:v>
                </c:pt>
                <c:pt idx="23">
                  <c:v>21</c:v>
                </c:pt>
                <c:pt idx="24">
                  <c:v>21</c:v>
                </c:pt>
                <c:pt idx="25">
                  <c:v>14</c:v>
                </c:pt>
                <c:pt idx="26">
                  <c:v>28</c:v>
                </c:pt>
                <c:pt idx="27">
                  <c:v>7</c:v>
                </c:pt>
                <c:pt idx="28">
                  <c:v>28</c:v>
                </c:pt>
                <c:pt idx="29">
                  <c:v>28</c:v>
                </c:pt>
                <c:pt idx="30">
                  <c:v>7</c:v>
                </c:pt>
                <c:pt idx="31">
                  <c:v>28</c:v>
                </c:pt>
                <c:pt idx="32">
                  <c:v>42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A3A-9C40-AC1E-68C2402356D8}"/>
            </c:ext>
          </c:extLst>
        </c:ser>
        <c:dLbls>
          <c:dLblPos val="inBase"/>
          <c:showLegendKey val="0"/>
          <c:showVal val="1"/>
          <c:showCatName val="0"/>
          <c:showSerName val="0"/>
          <c:showPercent val="0"/>
          <c:showBubbleSize val="0"/>
        </c:dLbls>
        <c:gapWidth val="25"/>
        <c:overlap val="100"/>
        <c:axId val="461137312"/>
        <c:axId val="461132608"/>
      </c:barChart>
      <c:catAx>
        <c:axId val="461137312"/>
        <c:scaling>
          <c:orientation val="maxMin"/>
        </c:scaling>
        <c:delete val="0"/>
        <c:axPos val="l"/>
        <c:minorGridlines>
          <c:spPr>
            <a:ln w="9525" cap="flat" cmpd="sng" algn="ctr">
              <a:noFill/>
              <a:round/>
            </a:ln>
            <a:effectLst/>
          </c:spPr>
        </c:minorGridlines>
        <c:numFmt formatCode="General" sourceLinked="1"/>
        <c:majorTickMark val="in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ln>
                  <a:noFill/>
                </a:ln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461132608"/>
        <c:crosses val="autoZero"/>
        <c:auto val="0"/>
        <c:lblAlgn val="ctr"/>
        <c:lblOffset val="100"/>
        <c:noMultiLvlLbl val="0"/>
      </c:catAx>
      <c:valAx>
        <c:axId val="461132608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461137312"/>
        <c:crosses val="autoZero"/>
        <c:crossBetween val="between"/>
        <c:majorUnit val="20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de-DE"/>
    </a:p>
  </c:txPr>
  <c:printSettings>
    <c:headerFooter/>
    <c:pageMargins b="0.75" l="0.7" r="0.7" t="0.75" header="0.3" footer="0.3"/>
    <c:pageSetup/>
  </c:printSettings>
  <c:userShapes r:id="rId3"/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2400300</xdr:colOff>
      <xdr:row>0</xdr:row>
      <xdr:rowOff>19051</xdr:rowOff>
    </xdr:from>
    <xdr:to>
      <xdr:col>2</xdr:col>
      <xdr:colOff>3829050</xdr:colOff>
      <xdr:row>5</xdr:row>
      <xdr:rowOff>132875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058275" y="19051"/>
          <a:ext cx="1428750" cy="117109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16</xdr:col>
      <xdr:colOff>685800</xdr:colOff>
      <xdr:row>36</xdr:row>
      <xdr:rowOff>66198</xdr:rowOff>
    </xdr:to>
    <xdr:graphicFrame macro="">
      <xdr:nvGraphicFramePr>
        <xdr:cNvPr id="3" name="Chart 3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20</xdr:col>
      <xdr:colOff>219074</xdr:colOff>
      <xdr:row>38</xdr:row>
      <xdr:rowOff>0</xdr:rowOff>
    </xdr:to>
    <xdr:graphicFrame macro="">
      <xdr:nvGraphicFramePr>
        <xdr:cNvPr id="2" name="Chart 3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0.79565</cdr:x>
      <cdr:y>0.21886</cdr:y>
    </cdr:from>
    <cdr:to>
      <cdr:x>0.9703</cdr:x>
      <cdr:y>0.24372</cdr:y>
    </cdr:to>
    <cdr:sp macro="" textlink="">
      <cdr:nvSpPr>
        <cdr:cNvPr id="3" name="Rechteck 2"/>
        <cdr:cNvSpPr/>
      </cdr:nvSpPr>
      <cdr:spPr>
        <a:xfrm xmlns:a="http://schemas.openxmlformats.org/drawingml/2006/main">
          <a:off x="12299951" y="1584325"/>
          <a:ext cx="2700000" cy="180000"/>
        </a:xfrm>
        <a:prstGeom xmlns:a="http://schemas.openxmlformats.org/drawingml/2006/main" prst="rect">
          <a:avLst/>
        </a:prstGeom>
        <a:solidFill xmlns:a="http://schemas.openxmlformats.org/drawingml/2006/main">
          <a:schemeClr val="accent6">
            <a:lumMod val="75000"/>
          </a:schemeClr>
        </a:solidFill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wrap="square" lIns="72000" tIns="0" rIns="72000" bIns="36000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GB">
              <a:solidFill>
                <a:sysClr val="windowText" lastClr="000000"/>
              </a:solidFill>
            </a:rPr>
            <a:t>U: University</a:t>
          </a:r>
        </a:p>
      </cdr:txBody>
    </cdr:sp>
  </cdr:relSizeAnchor>
  <cdr:relSizeAnchor xmlns:cdr="http://schemas.openxmlformats.org/drawingml/2006/chartDrawing">
    <cdr:from>
      <cdr:x>0.79565</cdr:x>
      <cdr:y>0.25175</cdr:y>
    </cdr:from>
    <cdr:to>
      <cdr:x>0.9703</cdr:x>
      <cdr:y>0.27662</cdr:y>
    </cdr:to>
    <cdr:sp macro="" textlink="">
      <cdr:nvSpPr>
        <cdr:cNvPr id="4" name="Rechteck 3"/>
        <cdr:cNvSpPr/>
      </cdr:nvSpPr>
      <cdr:spPr>
        <a:xfrm xmlns:a="http://schemas.openxmlformats.org/drawingml/2006/main">
          <a:off x="12299950" y="1822450"/>
          <a:ext cx="2700000" cy="180000"/>
        </a:xfrm>
        <a:prstGeom xmlns:a="http://schemas.openxmlformats.org/drawingml/2006/main" prst="rect">
          <a:avLst/>
        </a:prstGeom>
        <a:solidFill xmlns:a="http://schemas.openxmlformats.org/drawingml/2006/main">
          <a:schemeClr val="accent2"/>
        </a:solidFill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wrap="square" lIns="72000" tIns="0" rIns="72000" bIns="36000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GB">
              <a:solidFill>
                <a:sysClr val="windowText" lastClr="000000"/>
              </a:solidFill>
            </a:rPr>
            <a:t>S: Berlin Senate</a:t>
          </a:r>
          <a:endParaRPr lang="de-DE">
            <a:solidFill>
              <a:sysClr val="windowText" lastClr="000000"/>
            </a:solidFill>
          </a:endParaRPr>
        </a:p>
      </cdr:txBody>
    </cdr:sp>
  </cdr:relSizeAnchor>
  <cdr:relSizeAnchor xmlns:cdr="http://schemas.openxmlformats.org/drawingml/2006/chartDrawing">
    <cdr:from>
      <cdr:x>0.79565</cdr:x>
      <cdr:y>0.28465</cdr:y>
    </cdr:from>
    <cdr:to>
      <cdr:x>0.9703</cdr:x>
      <cdr:y>0.30951</cdr:y>
    </cdr:to>
    <cdr:sp macro="" textlink="">
      <cdr:nvSpPr>
        <cdr:cNvPr id="5" name="Rechteck 4"/>
        <cdr:cNvSpPr/>
      </cdr:nvSpPr>
      <cdr:spPr>
        <a:xfrm xmlns:a="http://schemas.openxmlformats.org/drawingml/2006/main">
          <a:off x="12299952" y="2060575"/>
          <a:ext cx="2700000" cy="180000"/>
        </a:xfrm>
        <a:prstGeom xmlns:a="http://schemas.openxmlformats.org/drawingml/2006/main" prst="rect">
          <a:avLst/>
        </a:prstGeom>
        <a:gradFill xmlns:a="http://schemas.openxmlformats.org/drawingml/2006/main">
          <a:gsLst>
            <a:gs pos="100000">
              <a:schemeClr val="accent1"/>
            </a:gs>
            <a:gs pos="0">
              <a:schemeClr val="accent6">
                <a:lumMod val="75000"/>
              </a:schemeClr>
            </a:gs>
          </a:gsLst>
          <a:lin ang="5400000" scaled="1"/>
        </a:gradFill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wrap="square" lIns="72000" tIns="0" rIns="72000" bIns="36000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GB">
              <a:solidFill>
                <a:sysClr val="windowText" lastClr="000000"/>
              </a:solidFill>
            </a:rPr>
            <a:t>UN: University with non-university RI</a:t>
          </a:r>
          <a:endParaRPr lang="de-DE">
            <a:solidFill>
              <a:sysClr val="windowText" lastClr="000000"/>
            </a:solidFill>
          </a:endParaRPr>
        </a:p>
      </cdr:txBody>
    </cdr:sp>
  </cdr:relSizeAnchor>
  <cdr:relSizeAnchor xmlns:cdr="http://schemas.openxmlformats.org/drawingml/2006/chartDrawing">
    <cdr:from>
      <cdr:x>0.79565</cdr:x>
      <cdr:y>0.31886</cdr:y>
    </cdr:from>
    <cdr:to>
      <cdr:x>0.9703</cdr:x>
      <cdr:y>0.34372</cdr:y>
    </cdr:to>
    <cdr:sp macro="" textlink="">
      <cdr:nvSpPr>
        <cdr:cNvPr id="6" name="Rechteck 5"/>
        <cdr:cNvSpPr/>
      </cdr:nvSpPr>
      <cdr:spPr>
        <a:xfrm xmlns:a="http://schemas.openxmlformats.org/drawingml/2006/main">
          <a:off x="12299952" y="2308225"/>
          <a:ext cx="2700000" cy="180000"/>
        </a:xfrm>
        <a:prstGeom xmlns:a="http://schemas.openxmlformats.org/drawingml/2006/main" prst="rect">
          <a:avLst/>
        </a:prstGeom>
        <a:gradFill xmlns:a="http://schemas.openxmlformats.org/drawingml/2006/main">
          <a:gsLst>
            <a:gs pos="100000">
              <a:schemeClr val="accent2"/>
            </a:gs>
            <a:gs pos="50000">
              <a:schemeClr val="accent1"/>
            </a:gs>
            <a:gs pos="0">
              <a:schemeClr val="accent6">
                <a:lumMod val="75000"/>
              </a:schemeClr>
            </a:gs>
          </a:gsLst>
          <a:lin ang="5400000" scaled="1"/>
        </a:gradFill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wrap="square" lIns="72000" tIns="0" rIns="72000" bIns="36000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GB">
              <a:solidFill>
                <a:sysClr val="windowText" lastClr="000000"/>
              </a:solidFill>
            </a:rPr>
            <a:t>UNS: University, non-university RI, Senate</a:t>
          </a:r>
          <a:endParaRPr lang="de-DE">
            <a:solidFill>
              <a:sysClr val="windowText" lastClr="000000"/>
            </a:solidFill>
          </a:endParaRPr>
        </a:p>
      </cdr:txBody>
    </cdr:sp>
  </cdr:relSizeAnchor>
  <cdr:relSizeAnchor xmlns:cdr="http://schemas.openxmlformats.org/drawingml/2006/chartDrawing">
    <cdr:from>
      <cdr:x>0.79565</cdr:x>
      <cdr:y>0.1886</cdr:y>
    </cdr:from>
    <cdr:to>
      <cdr:x>0.97031</cdr:x>
      <cdr:y>0.21346</cdr:y>
    </cdr:to>
    <cdr:sp macro="" textlink="">
      <cdr:nvSpPr>
        <cdr:cNvPr id="11" name="Rechteck 10"/>
        <cdr:cNvSpPr/>
      </cdr:nvSpPr>
      <cdr:spPr>
        <a:xfrm xmlns:a="http://schemas.openxmlformats.org/drawingml/2006/main">
          <a:off x="12299950" y="1365250"/>
          <a:ext cx="2700082" cy="179962"/>
        </a:xfrm>
        <a:prstGeom xmlns:a="http://schemas.openxmlformats.org/drawingml/2006/main" prst="rect">
          <a:avLst/>
        </a:prstGeom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72000" tIns="0" rIns="72000" bIns="0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GB">
              <a:solidFill>
                <a:sysClr val="windowText" lastClr="000000"/>
              </a:solidFill>
            </a:rPr>
            <a:t>N: Non-university research institution</a:t>
          </a:r>
          <a:endParaRPr lang="de-DE">
            <a:solidFill>
              <a:sysClr val="windowText" lastClr="000000"/>
            </a:solidFill>
          </a:endParaRPr>
        </a:p>
      </cdr:txBody>
    </cdr:sp>
  </cdr:relSizeAnchor>
  <cdr:relSizeAnchor xmlns:cdr="http://schemas.openxmlformats.org/drawingml/2006/chartDrawing">
    <cdr:from>
      <cdr:x>0.77716</cdr:x>
      <cdr:y>0.10702</cdr:y>
    </cdr:from>
    <cdr:to>
      <cdr:x>0.97864</cdr:x>
      <cdr:y>0.34518</cdr:y>
    </cdr:to>
    <cdr:sp macro="" textlink="">
      <cdr:nvSpPr>
        <cdr:cNvPr id="12" name="Textfeld 1"/>
        <cdr:cNvSpPr txBox="1"/>
      </cdr:nvSpPr>
      <cdr:spPr>
        <a:xfrm xmlns:a="http://schemas.openxmlformats.org/drawingml/2006/main">
          <a:off x="12014200" y="774700"/>
          <a:ext cx="3114694" cy="172404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GB" sz="1100" u="sng"/>
            <a:t>Key</a:t>
          </a:r>
        </a:p>
        <a:p xmlns:a="http://schemas.openxmlformats.org/drawingml/2006/main">
          <a:r>
            <a:rPr lang="en-GB" sz="1100"/>
            <a:t>Process step with duration in days; responsible inst.:</a:t>
          </a:r>
          <a:endParaRPr lang="de-DE" sz="1100" b="0" u="none"/>
        </a:p>
        <a:p xmlns:a="http://schemas.openxmlformats.org/drawingml/2006/main">
          <a:endParaRPr lang="de-DE" sz="1100"/>
        </a:p>
      </cdr:txBody>
    </cdr:sp>
  </cdr:relSizeAnchor>
</c:userShapes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20</xdr:col>
      <xdr:colOff>219074</xdr:colOff>
      <xdr:row>38</xdr:row>
      <xdr:rowOff>0</xdr:rowOff>
    </xdr:to>
    <xdr:graphicFrame macro="">
      <xdr:nvGraphicFramePr>
        <xdr:cNvPr id="2" name="Chart 3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16</xdr:col>
      <xdr:colOff>28574</xdr:colOff>
      <xdr:row>8</xdr:row>
      <xdr:rowOff>66675</xdr:rowOff>
    </xdr:from>
    <xdr:to>
      <xdr:col>19</xdr:col>
      <xdr:colOff>442574</xdr:colOff>
      <xdr:row>9</xdr:row>
      <xdr:rowOff>56175</xdr:rowOff>
    </xdr:to>
    <xdr:sp macro="" textlink="">
      <xdr:nvSpPr>
        <xdr:cNvPr id="3" name="Rechteck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SpPr/>
      </xdr:nvSpPr>
      <xdr:spPr>
        <a:xfrm>
          <a:off x="12220574" y="1590675"/>
          <a:ext cx="2700000" cy="180000"/>
        </a:xfrm>
        <a:prstGeom prst="rect">
          <a:avLst/>
        </a:prstGeom>
        <a:solidFill>
          <a:schemeClr val="accent6">
            <a:lumMod val="7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lIns="72000" tIns="0" rIns="72000" bIns="36000"/>
        <a:lstStyle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GB">
              <a:solidFill>
                <a:sysClr val="windowText" lastClr="000000"/>
              </a:solidFill>
            </a:rPr>
            <a:t>U: University</a:t>
          </a:r>
        </a:p>
      </xdr:txBody>
    </xdr:sp>
    <xdr:clientData/>
  </xdr:twoCellAnchor>
  <xdr:twoCellAnchor>
    <xdr:from>
      <xdr:col>16</xdr:col>
      <xdr:colOff>28573</xdr:colOff>
      <xdr:row>9</xdr:row>
      <xdr:rowOff>114300</xdr:rowOff>
    </xdr:from>
    <xdr:to>
      <xdr:col>19</xdr:col>
      <xdr:colOff>442573</xdr:colOff>
      <xdr:row>10</xdr:row>
      <xdr:rowOff>103800</xdr:rowOff>
    </xdr:to>
    <xdr:sp macro="" textlink="">
      <xdr:nvSpPr>
        <xdr:cNvPr id="4" name="Rechteck 3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SpPr/>
      </xdr:nvSpPr>
      <xdr:spPr>
        <a:xfrm>
          <a:off x="12220573" y="1828800"/>
          <a:ext cx="2700000" cy="180000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lIns="72000" tIns="0" rIns="72000" bIns="36000"/>
        <a:lstStyle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GB">
              <a:solidFill>
                <a:sysClr val="windowText" lastClr="000000"/>
              </a:solidFill>
            </a:rPr>
            <a:t>S: Berlin Senate</a:t>
          </a:r>
          <a:endParaRPr lang="de-DE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16</xdr:col>
      <xdr:colOff>28575</xdr:colOff>
      <xdr:row>10</xdr:row>
      <xdr:rowOff>161925</xdr:rowOff>
    </xdr:from>
    <xdr:to>
      <xdr:col>19</xdr:col>
      <xdr:colOff>442575</xdr:colOff>
      <xdr:row>11</xdr:row>
      <xdr:rowOff>151425</xdr:rowOff>
    </xdr:to>
    <xdr:sp macro="" textlink="">
      <xdr:nvSpPr>
        <xdr:cNvPr id="5" name="Rechteck 4">
          <a:extLst>
            <a:ext uri="{FF2B5EF4-FFF2-40B4-BE49-F238E27FC236}">
              <a16:creationId xmlns:a16="http://schemas.microsoft.com/office/drawing/2014/main" id="{00000000-0008-0000-0400-000005000000}"/>
            </a:ext>
          </a:extLst>
        </xdr:cNvPr>
        <xdr:cNvSpPr/>
      </xdr:nvSpPr>
      <xdr:spPr>
        <a:xfrm>
          <a:off x="12220575" y="2066925"/>
          <a:ext cx="2700000" cy="180000"/>
        </a:xfrm>
        <a:prstGeom prst="rect">
          <a:avLst/>
        </a:prstGeom>
        <a:gradFill>
          <a:gsLst>
            <a:gs pos="100000">
              <a:schemeClr val="accent1"/>
            </a:gs>
            <a:gs pos="0">
              <a:schemeClr val="accent6">
                <a:lumMod val="75000"/>
              </a:schemeClr>
            </a:gs>
          </a:gsLst>
          <a:lin ang="5400000" scaled="1"/>
        </a:gra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lIns="72000" tIns="0" rIns="72000" bIns="36000"/>
        <a:lstStyle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GB">
              <a:solidFill>
                <a:sysClr val="windowText" lastClr="000000"/>
              </a:solidFill>
            </a:rPr>
            <a:t>UN: University with non-university RI</a:t>
          </a:r>
          <a:endParaRPr lang="de-DE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16</xdr:col>
      <xdr:colOff>28575</xdr:colOff>
      <xdr:row>12</xdr:row>
      <xdr:rowOff>28575</xdr:rowOff>
    </xdr:from>
    <xdr:to>
      <xdr:col>19</xdr:col>
      <xdr:colOff>442575</xdr:colOff>
      <xdr:row>13</xdr:row>
      <xdr:rowOff>18075</xdr:rowOff>
    </xdr:to>
    <xdr:sp macro="" textlink="">
      <xdr:nvSpPr>
        <xdr:cNvPr id="6" name="Rechteck 5">
          <a:extLst>
            <a:ext uri="{FF2B5EF4-FFF2-40B4-BE49-F238E27FC236}">
              <a16:creationId xmlns:a16="http://schemas.microsoft.com/office/drawing/2014/main" id="{00000000-0008-0000-0400-000006000000}"/>
            </a:ext>
          </a:extLst>
        </xdr:cNvPr>
        <xdr:cNvSpPr/>
      </xdr:nvSpPr>
      <xdr:spPr>
        <a:xfrm>
          <a:off x="12220575" y="2314575"/>
          <a:ext cx="2700000" cy="180000"/>
        </a:xfrm>
        <a:prstGeom prst="rect">
          <a:avLst/>
        </a:prstGeom>
        <a:gradFill>
          <a:gsLst>
            <a:gs pos="100000">
              <a:schemeClr val="accent2"/>
            </a:gs>
            <a:gs pos="50000">
              <a:schemeClr val="accent1"/>
            </a:gs>
            <a:gs pos="0">
              <a:schemeClr val="accent6">
                <a:lumMod val="75000"/>
              </a:schemeClr>
            </a:gs>
          </a:gsLst>
          <a:lin ang="5400000" scaled="1"/>
        </a:gra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lIns="72000" tIns="0" rIns="72000" bIns="36000"/>
        <a:lstStyle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GB">
              <a:solidFill>
                <a:sysClr val="windowText" lastClr="000000"/>
              </a:solidFill>
            </a:rPr>
            <a:t>UNS: University, non-university RI, Senate</a:t>
          </a:r>
          <a:endParaRPr lang="de-DE">
            <a:solidFill>
              <a:sysClr val="windowText" lastClr="000000"/>
            </a:solidFill>
          </a:endParaRPr>
        </a:p>
      </xdr:txBody>
    </xdr:sp>
    <xdr:clientData/>
  </xdr:twoCellAnchor>
</xdr:wsDr>
</file>

<file path=xl/drawings/drawing6.xml><?xml version="1.0" encoding="utf-8"?>
<c:userShapes xmlns:c="http://schemas.openxmlformats.org/drawingml/2006/chart">
  <cdr:relSizeAnchor xmlns:cdr="http://schemas.openxmlformats.org/drawingml/2006/chartDrawing">
    <cdr:from>
      <cdr:x>0.77449</cdr:x>
      <cdr:y>0.10658</cdr:y>
    </cdr:from>
    <cdr:to>
      <cdr:x>0.97597</cdr:x>
      <cdr:y>0.34474</cdr:y>
    </cdr:to>
    <cdr:sp macro="" textlink="">
      <cdr:nvSpPr>
        <cdr:cNvPr id="2" name="Textfeld 1"/>
        <cdr:cNvSpPr txBox="1"/>
      </cdr:nvSpPr>
      <cdr:spPr>
        <a:xfrm xmlns:a="http://schemas.openxmlformats.org/drawingml/2006/main">
          <a:off x="11972924" y="771525"/>
          <a:ext cx="3114675" cy="17240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GB" sz="1100" u="sng"/>
            <a:t>Key</a:t>
          </a:r>
        </a:p>
        <a:p xmlns:a="http://schemas.openxmlformats.org/drawingml/2006/main">
          <a:r>
            <a:rPr lang="en-GB" sz="1100"/>
            <a:t>Process step with duration in days; responsible inst.:</a:t>
          </a:r>
          <a:endParaRPr lang="de-DE" sz="1100" b="0" u="none"/>
        </a:p>
        <a:p xmlns:a="http://schemas.openxmlformats.org/drawingml/2006/main">
          <a:endParaRPr lang="de-DE" sz="1100"/>
        </a:p>
      </cdr:txBody>
    </cdr:sp>
  </cdr:relSizeAnchor>
  <cdr:relSizeAnchor xmlns:cdr="http://schemas.openxmlformats.org/drawingml/2006/chartDrawing">
    <cdr:from>
      <cdr:x>0.79041</cdr:x>
      <cdr:y>0.18816</cdr:y>
    </cdr:from>
    <cdr:to>
      <cdr:x>0.96507</cdr:x>
      <cdr:y>0.21302</cdr:y>
    </cdr:to>
    <cdr:sp macro="" textlink="">
      <cdr:nvSpPr>
        <cdr:cNvPr id="3" name="Rechteck 2"/>
        <cdr:cNvSpPr/>
      </cdr:nvSpPr>
      <cdr:spPr>
        <a:xfrm xmlns:a="http://schemas.openxmlformats.org/drawingml/2006/main">
          <a:off x="12219074" y="1362075"/>
          <a:ext cx="2700000" cy="180000"/>
        </a:xfrm>
        <a:prstGeom xmlns:a="http://schemas.openxmlformats.org/drawingml/2006/main" prst="rect">
          <a:avLst/>
        </a:prstGeom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vertOverflow="clip" lIns="72000" tIns="0" rIns="72000" bIns="0"/>
        <a:lstStyle xmlns:a="http://schemas.openxmlformats.org/drawingml/2006/main"/>
        <a:p xmlns:a="http://schemas.openxmlformats.org/drawingml/2006/main">
          <a:r>
            <a:rPr lang="en-GB">
              <a:solidFill>
                <a:sysClr val="windowText" lastClr="000000"/>
              </a:solidFill>
            </a:rPr>
            <a:t>N: Non-university research institution</a:t>
          </a:r>
          <a:endParaRPr lang="de-DE">
            <a:solidFill>
              <a:sysClr val="windowText" lastClr="000000"/>
            </a:solidFill>
          </a:endParaRPr>
        </a:p>
      </cdr:txBody>
    </cdr:sp>
  </cdr:relSizeAnchor>
</c:userShape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42"/>
  <sheetViews>
    <sheetView tabSelected="1" workbookViewId="0">
      <selection activeCell="B17" sqref="B17"/>
    </sheetView>
  </sheetViews>
  <sheetFormatPr baseColWidth="10" defaultColWidth="11.453125" defaultRowHeight="14.5" x14ac:dyDescent="0.35"/>
  <cols>
    <col min="1" max="1" width="77.26953125" style="28" customWidth="1"/>
    <col min="2" max="2" width="22.54296875" style="28" customWidth="1"/>
    <col min="3" max="3" width="57.7265625" style="28" customWidth="1"/>
    <col min="4" max="16384" width="11.453125" style="28"/>
  </cols>
  <sheetData>
    <row r="1" spans="1:16" ht="23.5" x14ac:dyDescent="0.55000000000000004">
      <c r="A1" s="26" t="s">
        <v>94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</row>
    <row r="2" spans="1:16" x14ac:dyDescent="0.35">
      <c r="A2" s="62" t="s">
        <v>73</v>
      </c>
      <c r="B2" s="62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</row>
    <row r="3" spans="1:16" x14ac:dyDescent="0.35">
      <c r="A3" s="62"/>
      <c r="B3" s="62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</row>
    <row r="4" spans="1:16" x14ac:dyDescent="0.35">
      <c r="A4" s="62"/>
      <c r="B4" s="62"/>
      <c r="C4" s="27"/>
      <c r="D4" s="27"/>
      <c r="E4" s="27"/>
      <c r="F4" s="27"/>
      <c r="G4" s="27"/>
      <c r="H4" s="27"/>
      <c r="I4" s="27"/>
      <c r="J4" s="27"/>
      <c r="K4" s="27"/>
      <c r="L4" s="27"/>
      <c r="M4" s="27"/>
      <c r="N4" s="27"/>
      <c r="O4" s="27"/>
      <c r="P4" s="27"/>
    </row>
    <row r="5" spans="1:16" x14ac:dyDescent="0.35">
      <c r="A5" s="62"/>
      <c r="B5" s="62"/>
      <c r="C5" s="27"/>
      <c r="D5" s="27"/>
      <c r="E5" s="27"/>
      <c r="F5" s="27"/>
      <c r="G5" s="27"/>
      <c r="H5" s="27"/>
      <c r="I5" s="27"/>
      <c r="J5" s="27"/>
      <c r="K5" s="27"/>
      <c r="L5" s="27"/>
      <c r="M5" s="27"/>
      <c r="N5" s="27"/>
      <c r="O5" s="27"/>
      <c r="P5" s="27"/>
    </row>
    <row r="6" spans="1:16" x14ac:dyDescent="0.35">
      <c r="A6" s="62"/>
      <c r="B6" s="62"/>
      <c r="C6" s="27"/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</row>
    <row r="7" spans="1:16" x14ac:dyDescent="0.35">
      <c r="A7" s="27"/>
      <c r="B7" s="27"/>
      <c r="C7" s="27"/>
      <c r="D7" s="27"/>
      <c r="E7" s="27"/>
      <c r="F7" s="27"/>
      <c r="G7" s="27"/>
      <c r="H7" s="27"/>
      <c r="I7" s="27"/>
      <c r="J7" s="27"/>
      <c r="K7" s="27"/>
      <c r="L7" s="27"/>
      <c r="M7" s="27"/>
      <c r="N7" s="27"/>
      <c r="O7" s="27"/>
      <c r="P7" s="27"/>
    </row>
    <row r="8" spans="1:16" x14ac:dyDescent="0.35">
      <c r="A8" s="60" t="s">
        <v>48</v>
      </c>
      <c r="B8" s="60"/>
      <c r="C8" s="60"/>
      <c r="D8" s="27"/>
      <c r="E8" s="27"/>
      <c r="F8" s="27"/>
      <c r="G8" s="27"/>
      <c r="H8" s="27"/>
      <c r="I8" s="27"/>
      <c r="J8" s="27"/>
      <c r="K8" s="27"/>
      <c r="L8" s="27"/>
      <c r="M8" s="27"/>
      <c r="N8" s="27"/>
      <c r="O8" s="27"/>
      <c r="P8" s="27"/>
    </row>
    <row r="9" spans="1:16" ht="15" thickBot="1" x14ac:dyDescent="0.4">
      <c r="A9" s="27"/>
      <c r="B9" s="27"/>
      <c r="C9" s="27"/>
      <c r="D9" s="27"/>
      <c r="E9" s="27"/>
      <c r="F9" s="27"/>
      <c r="G9" s="27"/>
      <c r="H9" s="27"/>
      <c r="I9" s="27"/>
      <c r="J9" s="27"/>
      <c r="K9" s="27"/>
      <c r="L9" s="27"/>
      <c r="M9" s="27"/>
      <c r="N9" s="27"/>
      <c r="O9" s="27"/>
      <c r="P9" s="27"/>
    </row>
    <row r="10" spans="1:16" ht="15" thickBot="1" x14ac:dyDescent="0.4">
      <c r="A10" s="29" t="s">
        <v>49</v>
      </c>
      <c r="B10" s="30"/>
      <c r="C10" s="31"/>
      <c r="D10" s="27"/>
      <c r="E10" s="27"/>
      <c r="F10" s="27"/>
      <c r="G10" s="27"/>
      <c r="H10" s="27"/>
      <c r="I10" s="27"/>
      <c r="J10" s="27"/>
      <c r="K10" s="27"/>
      <c r="L10" s="27"/>
      <c r="M10" s="27"/>
      <c r="N10" s="27"/>
      <c r="O10" s="27"/>
      <c r="P10" s="27"/>
    </row>
    <row r="11" spans="1:16" ht="17.25" customHeight="1" thickBot="1" x14ac:dyDescent="0.4">
      <c r="A11" s="32" t="s">
        <v>96</v>
      </c>
      <c r="B11" s="52">
        <v>44713</v>
      </c>
      <c r="C11" s="33" t="str">
        <f>"Procedure should start before "&amp;TEXT('Detailed calculation'!G12, "TT.MM.JJJJ")</f>
        <v>Procedure should start before 06.01.2021</v>
      </c>
      <c r="D11" s="27"/>
      <c r="E11" s="27"/>
      <c r="F11" s="27"/>
      <c r="G11" s="27"/>
      <c r="H11" s="27"/>
      <c r="I11" s="27"/>
      <c r="J11" s="27"/>
      <c r="K11" s="27"/>
      <c r="L11" s="27"/>
      <c r="M11" s="27"/>
      <c r="N11" s="27"/>
      <c r="O11" s="27"/>
      <c r="P11" s="27"/>
    </row>
    <row r="12" spans="1:16" ht="15" thickBot="1" x14ac:dyDescent="0.4">
      <c r="A12" s="27"/>
      <c r="B12" s="27"/>
      <c r="C12" s="27"/>
      <c r="D12" s="27"/>
      <c r="E12" s="27"/>
      <c r="F12" s="27"/>
      <c r="G12" s="27"/>
      <c r="H12" s="27"/>
      <c r="I12" s="27"/>
      <c r="J12" s="27"/>
      <c r="K12" s="27"/>
      <c r="L12" s="27"/>
      <c r="M12" s="27"/>
      <c r="N12" s="27"/>
      <c r="O12" s="27"/>
      <c r="P12" s="27"/>
    </row>
    <row r="13" spans="1:16" x14ac:dyDescent="0.35">
      <c r="A13" s="34" t="s">
        <v>52</v>
      </c>
      <c r="B13" s="35" t="s">
        <v>25</v>
      </c>
      <c r="C13" s="36" t="s">
        <v>55</v>
      </c>
      <c r="D13" s="27"/>
      <c r="E13" s="27"/>
      <c r="F13" s="27"/>
      <c r="G13" s="27"/>
      <c r="H13" s="27"/>
      <c r="I13" s="27"/>
      <c r="J13" s="27"/>
      <c r="K13" s="27"/>
      <c r="L13" s="27"/>
      <c r="M13" s="27"/>
      <c r="N13" s="27"/>
      <c r="O13" s="27"/>
      <c r="P13" s="27"/>
    </row>
    <row r="14" spans="1:16" x14ac:dyDescent="0.35">
      <c r="A14" s="37" t="s">
        <v>95</v>
      </c>
      <c r="B14" s="44"/>
      <c r="C14" s="58" t="str">
        <f>IF('Detailed calculation'!K14=FALSE, "Select an earlier committee appointment", (IF('Detailed calculation'!K14=TRUE, "Committee appointment allows completion in time", "Appointment should be before "&amp;TEXT('Detailed calculation'!I14, "TT.MM.JJJJ"))))</f>
        <v>Appointment should be before 27.01.2021</v>
      </c>
      <c r="D14" s="27"/>
      <c r="E14" s="27"/>
      <c r="F14" s="27"/>
      <c r="G14" s="27"/>
      <c r="H14" s="27"/>
      <c r="I14" s="27"/>
      <c r="J14" s="27"/>
      <c r="K14" s="27"/>
      <c r="L14" s="27"/>
      <c r="M14" s="27"/>
      <c r="N14" s="27"/>
      <c r="O14" s="27"/>
      <c r="P14" s="27"/>
    </row>
    <row r="15" spans="1:16" x14ac:dyDescent="0.35">
      <c r="A15" s="38" t="s">
        <v>51</v>
      </c>
      <c r="B15" s="53"/>
      <c r="C15" s="58" t="str">
        <f>IF('Detailed calculation'!K17=FALSE, "Select an earlier committee appointment", (IF('Detailed calculation'!K17=TRUE, "Committee appointment allows completion in time", "Appointment should be before "&amp;TEXT('Detailed calculation'!I17, "TT.MM.JJJJ"))))</f>
        <v>Appointment should be before 24.03.2021</v>
      </c>
      <c r="D15" s="27"/>
      <c r="E15" s="27"/>
      <c r="F15" s="27"/>
      <c r="G15" s="27"/>
      <c r="H15" s="27"/>
      <c r="I15" s="27"/>
      <c r="J15" s="27"/>
      <c r="K15" s="27"/>
      <c r="L15" s="27"/>
      <c r="M15" s="27"/>
      <c r="N15" s="27"/>
      <c r="O15" s="27"/>
      <c r="P15" s="27"/>
    </row>
    <row r="16" spans="1:16" x14ac:dyDescent="0.35">
      <c r="A16" s="38" t="s">
        <v>50</v>
      </c>
      <c r="B16" s="46"/>
      <c r="C16" s="58" t="str">
        <f>IF('Detailed calculation'!K18=FALSE, "Select an earlier committee appointment", (IF('Detailed calculation'!K18=TRUE, "Committee appointment allows completion in time", "Appointment should be before "&amp;TEXT('Detailed calculation'!I18, "TT.MM.JJJJ"))))</f>
        <v>Appointment should be before 07.04.2021</v>
      </c>
      <c r="D16" s="27"/>
      <c r="E16" s="27"/>
      <c r="F16" s="27"/>
      <c r="G16" s="27"/>
      <c r="H16" s="27"/>
      <c r="I16" s="27"/>
      <c r="J16" s="27"/>
      <c r="K16" s="27"/>
      <c r="L16" s="27"/>
      <c r="M16" s="27"/>
      <c r="N16" s="27"/>
      <c r="O16" s="27"/>
      <c r="P16" s="27"/>
    </row>
    <row r="17" spans="1:16" x14ac:dyDescent="0.35">
      <c r="A17" s="38" t="s">
        <v>53</v>
      </c>
      <c r="B17" s="45"/>
      <c r="C17" s="58" t="str">
        <f>IF('Detailed calculation'!K19=FALSE, "Select an earlier committee appointment", (IF('Detailed calculation'!K19=TRUE, "Committee appointment allows completion in time", "Appointment should be before "&amp;TEXT('Detailed calculation'!I19, "TT.MM.JJJJ"))))</f>
        <v>Appointment should be before 28.04.2021</v>
      </c>
      <c r="D17" s="27"/>
      <c r="E17" s="27"/>
      <c r="F17" s="27"/>
      <c r="G17" s="27"/>
      <c r="H17" s="27"/>
      <c r="I17" s="27"/>
      <c r="J17" s="27"/>
      <c r="K17" s="27"/>
      <c r="L17" s="27"/>
      <c r="M17" s="27"/>
      <c r="N17" s="27"/>
      <c r="O17" s="27"/>
      <c r="P17" s="27"/>
    </row>
    <row r="18" spans="1:16" x14ac:dyDescent="0.35">
      <c r="A18" s="38" t="s">
        <v>54</v>
      </c>
      <c r="B18" s="46"/>
      <c r="C18" s="58" t="str">
        <f>IF('Detailed calculation'!K21=FALSE, "Select an earlier committee appointment", (IF('Detailed calculation'!K21=TRUE, "Committee appointment allows completion in time", "Appointment should be before "&amp;TEXT('Detailed calculation'!I21, "TT.MM.JJJJ"))))</f>
        <v>Appointment should be before 05.05.2021</v>
      </c>
      <c r="D18" s="27"/>
      <c r="E18" s="27"/>
      <c r="F18" s="27"/>
      <c r="G18" s="27"/>
      <c r="H18" s="27"/>
      <c r="I18" s="27"/>
      <c r="J18" s="27"/>
      <c r="K18" s="27"/>
      <c r="L18" s="27"/>
      <c r="M18" s="27"/>
      <c r="N18" s="27"/>
      <c r="O18" s="27"/>
      <c r="P18" s="27"/>
    </row>
    <row r="19" spans="1:16" x14ac:dyDescent="0.35">
      <c r="A19" s="40"/>
      <c r="B19" s="41"/>
      <c r="C19" s="58"/>
      <c r="D19" s="27"/>
      <c r="E19" s="27"/>
      <c r="F19" s="27"/>
      <c r="G19" s="27"/>
      <c r="H19" s="27"/>
      <c r="I19" s="27"/>
      <c r="J19" s="27"/>
      <c r="K19" s="27"/>
      <c r="L19" s="27"/>
      <c r="M19" s="27"/>
      <c r="N19" s="27"/>
      <c r="O19" s="27"/>
      <c r="P19" s="27"/>
    </row>
    <row r="20" spans="1:16" x14ac:dyDescent="0.35">
      <c r="A20" s="38" t="s">
        <v>56</v>
      </c>
      <c r="B20" s="47"/>
      <c r="C20" s="58" t="str">
        <f>IF('Detailed calculation'!K26=FALSE, "Select an earlier committee appointment", (IF('Detailed calculation'!K26=TRUE, "Committee appointment allows completion in time", "Appointment should be before "&amp;TEXT('Detailed calculation'!I26, "TT.MM.JJJJ"))))</f>
        <v>Appointment should be before 28.07.2021</v>
      </c>
      <c r="D20" s="27"/>
      <c r="E20" s="27"/>
      <c r="F20" s="27"/>
      <c r="G20" s="27"/>
      <c r="H20" s="27"/>
      <c r="I20" s="27"/>
      <c r="J20" s="27"/>
      <c r="K20" s="27"/>
      <c r="L20" s="27"/>
      <c r="M20" s="27"/>
      <c r="N20" s="27"/>
      <c r="O20" s="27"/>
      <c r="P20" s="27"/>
    </row>
    <row r="21" spans="1:16" x14ac:dyDescent="0.35">
      <c r="A21" s="38" t="s">
        <v>63</v>
      </c>
      <c r="B21" s="48"/>
      <c r="C21" s="58" t="str">
        <f>IF('Detailed calculation'!K28=FALSE, "Select an earlier committee appointment", (IF('Detailed calculation'!K28=TRUE, "Committee appointment allows completion in time", "Appointment should be before "&amp;TEXT('Detailed calculation'!I28, "TT.MM.JJJJ"))))</f>
        <v>Appointment should be before 25.08.2021</v>
      </c>
      <c r="D21" s="27"/>
      <c r="E21" s="27"/>
      <c r="F21" s="27"/>
      <c r="G21" s="27"/>
      <c r="H21" s="27"/>
      <c r="I21" s="27"/>
      <c r="J21" s="27"/>
      <c r="K21" s="27"/>
      <c r="L21" s="27"/>
      <c r="M21" s="27"/>
      <c r="N21" s="27"/>
      <c r="O21" s="27"/>
      <c r="P21" s="27"/>
    </row>
    <row r="22" spans="1:16" x14ac:dyDescent="0.35">
      <c r="A22" s="38" t="s">
        <v>64</v>
      </c>
      <c r="B22" s="45"/>
      <c r="C22" s="58" t="str">
        <f>IF('Detailed calculation'!K30=FALSE, "Select an earlier committee appointment", (IF('Detailed calculation'!K30=TRUE, "Committee appointment allows completion in time", "Appointment should be before "&amp;TEXT('Detailed calculation'!I30, "TT.MM.JJJJ"))))</f>
        <v>Appointment should be before 01.12.2021</v>
      </c>
      <c r="D22" s="27"/>
      <c r="E22" s="27"/>
      <c r="F22" s="27"/>
      <c r="G22" s="27"/>
      <c r="H22" s="27"/>
      <c r="I22" s="27"/>
      <c r="J22" s="27"/>
      <c r="K22" s="27"/>
      <c r="L22" s="27"/>
      <c r="M22" s="27"/>
      <c r="N22" s="27"/>
      <c r="O22" s="27"/>
      <c r="P22" s="27"/>
    </row>
    <row r="23" spans="1:16" x14ac:dyDescent="0.35">
      <c r="A23" s="38"/>
      <c r="B23" s="39"/>
      <c r="C23" s="58"/>
      <c r="D23" s="27"/>
      <c r="E23" s="27"/>
      <c r="F23" s="27"/>
      <c r="G23" s="27"/>
      <c r="H23" s="27"/>
      <c r="I23" s="27"/>
      <c r="J23" s="27"/>
      <c r="K23" s="27"/>
      <c r="L23" s="27"/>
      <c r="M23" s="27"/>
      <c r="N23" s="27"/>
      <c r="O23" s="27"/>
      <c r="P23" s="27"/>
    </row>
    <row r="24" spans="1:16" x14ac:dyDescent="0.35">
      <c r="A24" s="38" t="s">
        <v>59</v>
      </c>
      <c r="B24" s="47"/>
      <c r="C24" s="58" t="str">
        <f>IF('Detailed calculation'!K31=FALSE, "Select an earlier committee appointment", (IF('Detailed calculation'!K31=TRUE, "Committee appointment allows completion in time", "Appointment should be before "&amp;TEXT('Detailed calculation'!I31, "TT.MM.JJJJ"))))</f>
        <v>Appointment should be before 29.12.2021</v>
      </c>
      <c r="D24" s="27"/>
      <c r="E24" s="27"/>
      <c r="F24" s="27"/>
      <c r="G24" s="27"/>
      <c r="H24" s="27"/>
      <c r="I24" s="27"/>
      <c r="J24" s="27"/>
      <c r="K24" s="27"/>
      <c r="L24" s="27"/>
      <c r="M24" s="27"/>
      <c r="N24" s="27"/>
      <c r="O24" s="27"/>
      <c r="P24" s="27"/>
    </row>
    <row r="25" spans="1:16" x14ac:dyDescent="0.35">
      <c r="A25" s="38" t="s">
        <v>58</v>
      </c>
      <c r="B25" s="49"/>
      <c r="C25" s="58" t="str">
        <f>IF('Detailed calculation'!K32=FALSE, "Select an earlier committee appointment", (IF('Detailed calculation'!K32=TRUE, "Committee appointment allows completion in time", "Appointment should be before "&amp;TEXT('Detailed calculation'!I32, "TT.MM.JJJJ"))))</f>
        <v>Appointment should be before 12.01.2022</v>
      </c>
      <c r="D25" s="27"/>
      <c r="E25" s="27"/>
      <c r="F25" s="27"/>
      <c r="G25" s="27"/>
      <c r="H25" s="27"/>
      <c r="I25" s="27"/>
      <c r="J25" s="27"/>
      <c r="K25" s="27"/>
      <c r="L25" s="27"/>
      <c r="M25" s="27"/>
      <c r="N25" s="27"/>
      <c r="O25" s="27"/>
      <c r="P25" s="27"/>
    </row>
    <row r="26" spans="1:16" x14ac:dyDescent="0.35">
      <c r="A26" s="38" t="s">
        <v>57</v>
      </c>
      <c r="B26" s="45"/>
      <c r="C26" s="58" t="str">
        <f>IF('Detailed calculation'!K33=FALSE, "Select an earlier committee appointment", (IF('Detailed calculation'!K33=TRUE, "Committee appointment allows completion in time", "Appointment should be before "&amp;TEXT('Detailed calculation'!I33, "TT.MM.JJJJ"))))</f>
        <v>Appointment should be before 19.01.2022</v>
      </c>
      <c r="D26" s="27"/>
      <c r="E26" s="27"/>
      <c r="F26" s="27"/>
      <c r="G26" s="27"/>
      <c r="H26" s="27"/>
      <c r="I26" s="27"/>
      <c r="J26" s="27"/>
      <c r="K26" s="27"/>
      <c r="L26" s="27"/>
      <c r="M26" s="27"/>
      <c r="N26" s="27"/>
      <c r="O26" s="27"/>
      <c r="P26" s="27"/>
    </row>
    <row r="27" spans="1:16" x14ac:dyDescent="0.35">
      <c r="A27" s="38"/>
      <c r="B27" s="39"/>
      <c r="C27" s="58"/>
      <c r="D27" s="27"/>
      <c r="E27" s="27"/>
      <c r="F27" s="27"/>
      <c r="G27" s="27"/>
      <c r="H27" s="27"/>
      <c r="I27" s="27"/>
      <c r="J27" s="27"/>
      <c r="K27" s="27"/>
      <c r="L27" s="27"/>
      <c r="M27" s="27"/>
      <c r="N27" s="27"/>
      <c r="O27" s="27"/>
      <c r="P27" s="27"/>
    </row>
    <row r="28" spans="1:16" x14ac:dyDescent="0.35">
      <c r="A28" s="38" t="s">
        <v>60</v>
      </c>
      <c r="B28" s="50"/>
      <c r="C28" s="58" t="str">
        <f>IF('Detailed calculation'!K34=FALSE, "Select an earlier committee appointment", (IF('Detailed calculation'!K34=TRUE, "Committee appointment allows completion in time", "Appointment should be before "&amp;TEXT('Detailed calculation'!I34, "TT.MM.JJJJ"))))</f>
        <v>Appointment should be before 22.12.2021</v>
      </c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</row>
    <row r="29" spans="1:16" x14ac:dyDescent="0.35">
      <c r="A29" s="38" t="s">
        <v>61</v>
      </c>
      <c r="B29" s="53"/>
      <c r="C29" s="58" t="str">
        <f>IF('Detailed calculation'!K35=FALSE, "Select an earlier committee appointment", (IF('Detailed calculation'!K35=TRUE, "Committee appointment allows completion in time", "Appointment should be before "&amp;TEXT('Detailed calculation'!I35, "TT.MM.JJJJ"))))</f>
        <v>Appointment should be before 12.01.2022</v>
      </c>
      <c r="D29" s="27"/>
      <c r="E29" s="27"/>
      <c r="F29" s="27"/>
      <c r="G29" s="27"/>
      <c r="H29" s="27"/>
      <c r="I29" s="27"/>
      <c r="J29" s="27"/>
      <c r="K29" s="27"/>
      <c r="L29" s="27"/>
      <c r="M29" s="27"/>
      <c r="N29" s="27"/>
      <c r="O29" s="27"/>
      <c r="P29" s="27"/>
    </row>
    <row r="30" spans="1:16" ht="15" thickBot="1" x14ac:dyDescent="0.4">
      <c r="A30" s="42" t="s">
        <v>62</v>
      </c>
      <c r="B30" s="51"/>
      <c r="C30" s="59" t="str">
        <f>IF('Detailed calculation'!K37=FALSE, "Select an earlier committee appointment", (IF('Detailed calculation'!K37=TRUE, "Committee appointment allows completion in time", "Appointment should be before "&amp;TEXT('Detailed calculation'!I37, "TT.MM.JJJJ"))))</f>
        <v>Appointment should be before 19.01.2022</v>
      </c>
      <c r="D30" s="27"/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</row>
    <row r="31" spans="1:16" x14ac:dyDescent="0.35">
      <c r="A31" s="27"/>
      <c r="B31" s="27"/>
      <c r="C31" s="27"/>
      <c r="D31" s="27"/>
      <c r="E31" s="27"/>
      <c r="F31" s="27"/>
      <c r="G31" s="27"/>
      <c r="H31" s="27"/>
      <c r="I31" s="27"/>
      <c r="J31" s="27"/>
      <c r="K31" s="27"/>
      <c r="L31" s="27"/>
      <c r="M31" s="27"/>
      <c r="N31" s="27"/>
      <c r="O31" s="27"/>
      <c r="P31" s="27"/>
    </row>
    <row r="32" spans="1:16" x14ac:dyDescent="0.35">
      <c r="A32" s="43" t="s">
        <v>65</v>
      </c>
      <c r="B32" s="27"/>
      <c r="C32" s="27"/>
      <c r="D32" s="27"/>
      <c r="E32" s="27"/>
      <c r="F32" s="27"/>
      <c r="G32" s="27"/>
      <c r="H32" s="27"/>
      <c r="I32" s="27"/>
      <c r="J32" s="27"/>
      <c r="K32" s="27"/>
      <c r="L32" s="27"/>
      <c r="M32" s="27"/>
      <c r="N32" s="27"/>
      <c r="O32" s="27"/>
      <c r="P32" s="27"/>
    </row>
    <row r="33" spans="1:16" x14ac:dyDescent="0.35">
      <c r="A33" s="61" t="s">
        <v>66</v>
      </c>
      <c r="B33" s="61"/>
      <c r="C33" s="61"/>
      <c r="D33" s="27"/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27"/>
    </row>
    <row r="34" spans="1:16" x14ac:dyDescent="0.35">
      <c r="A34" s="27" t="s">
        <v>31</v>
      </c>
      <c r="B34" s="27"/>
      <c r="C34" s="27"/>
      <c r="D34" s="27"/>
      <c r="E34" s="27"/>
      <c r="F34" s="27"/>
      <c r="G34" s="27"/>
      <c r="H34" s="27"/>
      <c r="I34" s="27"/>
      <c r="J34" s="27"/>
      <c r="K34" s="27"/>
      <c r="L34" s="27"/>
      <c r="M34" s="27"/>
      <c r="N34" s="27"/>
      <c r="O34" s="27"/>
      <c r="P34" s="27"/>
    </row>
    <row r="35" spans="1:16" x14ac:dyDescent="0.35">
      <c r="A35" s="27"/>
      <c r="B35" s="27"/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27"/>
    </row>
    <row r="36" spans="1:16" x14ac:dyDescent="0.35">
      <c r="A36" s="27" t="s">
        <v>75</v>
      </c>
      <c r="B36" s="27"/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  <c r="P36" s="27"/>
    </row>
    <row r="37" spans="1:16" x14ac:dyDescent="0.35">
      <c r="A37" s="27"/>
      <c r="B37" s="27"/>
      <c r="C37" s="27"/>
      <c r="D37" s="27"/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</row>
    <row r="38" spans="1:16" x14ac:dyDescent="0.35">
      <c r="A38" s="27"/>
      <c r="B38" s="27"/>
      <c r="C38" s="27"/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</row>
    <row r="39" spans="1:16" x14ac:dyDescent="0.35">
      <c r="A39" s="27"/>
      <c r="B39" s="27"/>
      <c r="C39" s="27"/>
      <c r="D39" s="27"/>
      <c r="E39" s="27"/>
      <c r="F39" s="27"/>
      <c r="G39" s="27"/>
      <c r="H39" s="27"/>
      <c r="I39" s="27"/>
      <c r="J39" s="27"/>
      <c r="K39" s="27"/>
      <c r="L39" s="27"/>
      <c r="M39" s="27"/>
      <c r="N39" s="27"/>
      <c r="O39" s="27"/>
      <c r="P39" s="27"/>
    </row>
    <row r="40" spans="1:16" x14ac:dyDescent="0.35">
      <c r="A40" s="27"/>
      <c r="B40" s="27"/>
      <c r="C40" s="27"/>
      <c r="D40" s="27"/>
      <c r="E40" s="27"/>
      <c r="F40" s="27"/>
      <c r="G40" s="27"/>
      <c r="H40" s="27"/>
      <c r="I40" s="27"/>
      <c r="J40" s="27"/>
      <c r="K40" s="27"/>
      <c r="L40" s="27"/>
      <c r="M40" s="27"/>
      <c r="N40" s="27"/>
      <c r="O40" s="27"/>
      <c r="P40" s="27"/>
    </row>
    <row r="41" spans="1:16" x14ac:dyDescent="0.35">
      <c r="A41" s="27"/>
      <c r="B41" s="27"/>
      <c r="C41" s="27"/>
      <c r="D41" s="27"/>
      <c r="E41" s="27"/>
      <c r="F41" s="27"/>
      <c r="G41" s="27"/>
      <c r="H41" s="27"/>
      <c r="I41" s="27"/>
      <c r="J41" s="27"/>
      <c r="K41" s="27"/>
      <c r="L41" s="27"/>
      <c r="M41" s="27"/>
      <c r="N41" s="27"/>
      <c r="O41" s="27"/>
      <c r="P41" s="27"/>
    </row>
    <row r="42" spans="1:16" x14ac:dyDescent="0.35">
      <c r="A42" s="27"/>
      <c r="B42" s="27"/>
      <c r="C42" s="27"/>
      <c r="D42" s="27"/>
      <c r="E42" s="27"/>
      <c r="F42" s="27"/>
      <c r="G42" s="27"/>
      <c r="H42" s="27"/>
      <c r="I42" s="27"/>
      <c r="J42" s="27"/>
      <c r="K42" s="27"/>
      <c r="L42" s="27"/>
      <c r="M42" s="27"/>
      <c r="N42" s="27"/>
      <c r="O42" s="27"/>
      <c r="P42" s="27"/>
    </row>
  </sheetData>
  <sheetProtection algorithmName="SHA-512" hashValue="mQC3sK9vSEycw2mQbN0f7Y3AmLqMjFHvNTqHRCDqj4RaW/3nG0H60meAd9CedZYQlgExiqQEVsrEm8xzm64RUQ==" saltValue="6z0hYfcsCIRlRkWJkG+81Q==" spinCount="100000" sheet="1" objects="1" scenarios="1" selectLockedCells="1"/>
  <mergeCells count="3">
    <mergeCell ref="A8:C8"/>
    <mergeCell ref="A33:C33"/>
    <mergeCell ref="A2:B6"/>
  </mergeCells>
  <conditionalFormatting sqref="C14:C30">
    <cfRule type="beginsWith" dxfId="4" priority="1" operator="beginsWith" text="Commi">
      <formula>LEFT(C14,LEN("Commi"))="Commi"</formula>
    </cfRule>
    <cfRule type="beginsWith" dxfId="3" priority="2" operator="beginsWith" text="Select">
      <formula>LEFT(C14,LEN("Select"))="Select"</formula>
    </cfRule>
    <cfRule type="beginsWith" dxfId="2" priority="3" operator="beginsWith" text="Appointment">
      <formula>LEFT(C14,LEN("Appointment"))="Appointment"</formula>
    </cfRule>
  </conditionalFormatting>
  <dataValidations count="2">
    <dataValidation type="date" errorStyle="warning" operator="greaterThan" allowBlank="1" showInputMessage="1" showErrorMessage="1" errorTitle="Falsche Eingabe" error="Bitte ein Datum (TT.MM.JJJJ) eingeben" sqref="B14:B30" xr:uid="{00000000-0002-0000-0000-000000000000}">
      <formula1>1</formula1>
    </dataValidation>
    <dataValidation type="date" errorStyle="warning" operator="greaterThan" allowBlank="1" showInputMessage="1" showErrorMessage="1" errorTitle="Falsche Eingabe" error="Bitte ein Datum eingeben (TT.MM.JJJJ)" sqref="B11" xr:uid="{00000000-0002-0000-0000-000001000000}">
      <formula1>1</formula1>
    </dataValidation>
  </dataValidations>
  <pageMargins left="0.7" right="0.7" top="0.78740157499999996" bottom="0.78740157499999996" header="0.3" footer="0.3"/>
  <pageSetup paperSize="9" orientation="portrait" horizontalDpi="1200" verticalDpi="12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U54"/>
  <sheetViews>
    <sheetView zoomScaleNormal="100" workbookViewId="0">
      <selection activeCell="B16" sqref="B16"/>
    </sheetView>
  </sheetViews>
  <sheetFormatPr baseColWidth="10" defaultColWidth="11.453125" defaultRowHeight="14.5" x14ac:dyDescent="0.35"/>
  <cols>
    <col min="1" max="1" width="27.54296875" customWidth="1"/>
    <col min="2" max="2" width="14.54296875" customWidth="1"/>
    <col min="3" max="3" width="12.81640625" customWidth="1"/>
    <col min="5" max="6" width="18.81640625" customWidth="1"/>
    <col min="8" max="8" width="13.1796875" hidden="1" customWidth="1"/>
    <col min="9" max="9" width="14.453125" customWidth="1"/>
    <col min="10" max="10" width="25.453125" customWidth="1"/>
    <col min="11" max="11" width="24.54296875" customWidth="1"/>
  </cols>
  <sheetData>
    <row r="1" spans="1:21" ht="26" x14ac:dyDescent="0.6">
      <c r="A1" s="76" t="s">
        <v>42</v>
      </c>
      <c r="B1" s="76"/>
      <c r="C1" s="76"/>
      <c r="D1" s="76"/>
      <c r="E1" s="76"/>
      <c r="F1" s="77"/>
      <c r="G1" s="64" t="s">
        <v>67</v>
      </c>
      <c r="H1" s="65"/>
      <c r="I1" s="65"/>
      <c r="J1" s="65"/>
      <c r="K1" s="66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x14ac:dyDescent="0.35">
      <c r="A2" s="63" t="s">
        <v>43</v>
      </c>
      <c r="B2" s="63"/>
      <c r="C2" s="63"/>
      <c r="D2" s="63"/>
      <c r="E2" s="63"/>
      <c r="F2" s="72"/>
      <c r="G2" s="67" t="s">
        <v>68</v>
      </c>
      <c r="H2" s="68"/>
      <c r="I2" s="68"/>
      <c r="J2" s="68"/>
      <c r="K2" s="69"/>
      <c r="L2" s="1"/>
      <c r="M2" s="1"/>
      <c r="N2" s="1"/>
      <c r="O2" s="1"/>
      <c r="P2" s="1"/>
      <c r="Q2" s="1"/>
      <c r="R2" s="1"/>
      <c r="S2" s="1"/>
      <c r="T2" s="1"/>
      <c r="U2" s="1"/>
    </row>
    <row r="3" spans="1:21" x14ac:dyDescent="0.35">
      <c r="A3" s="63"/>
      <c r="B3" s="63"/>
      <c r="C3" s="63"/>
      <c r="D3" s="63"/>
      <c r="E3" s="63"/>
      <c r="F3" s="72"/>
      <c r="G3" s="70" t="s">
        <v>28</v>
      </c>
      <c r="H3" s="71"/>
      <c r="I3" s="71"/>
      <c r="J3" s="71"/>
      <c r="K3" s="72"/>
      <c r="L3" s="1"/>
      <c r="M3" s="1"/>
      <c r="N3" s="1"/>
      <c r="O3" s="1"/>
      <c r="P3" s="1"/>
      <c r="Q3" s="1"/>
      <c r="R3" s="1"/>
      <c r="S3" s="1"/>
      <c r="T3" s="1"/>
      <c r="U3" s="1"/>
    </row>
    <row r="4" spans="1:21" x14ac:dyDescent="0.35">
      <c r="A4" s="78"/>
      <c r="B4" s="78"/>
      <c r="C4" s="78"/>
      <c r="D4" s="78"/>
      <c r="E4" s="78"/>
      <c r="F4" s="79"/>
      <c r="G4" s="70" t="s">
        <v>29</v>
      </c>
      <c r="H4" s="71"/>
      <c r="I4" s="71"/>
      <c r="J4" s="71"/>
      <c r="K4" s="72"/>
      <c r="L4" s="1"/>
      <c r="M4" s="1"/>
      <c r="N4" s="1"/>
      <c r="O4" s="1"/>
      <c r="P4" s="1"/>
      <c r="Q4" s="1"/>
      <c r="R4" s="1"/>
      <c r="S4" s="1"/>
      <c r="T4" s="1"/>
      <c r="U4" s="1"/>
    </row>
    <row r="5" spans="1:21" ht="15" thickBot="1" x14ac:dyDescent="0.4">
      <c r="A5" s="63" t="s">
        <v>44</v>
      </c>
      <c r="B5" s="63"/>
      <c r="C5" s="63"/>
      <c r="D5" s="63"/>
      <c r="E5" s="63"/>
      <c r="F5" s="72"/>
      <c r="G5" s="73" t="s">
        <v>30</v>
      </c>
      <c r="H5" s="74"/>
      <c r="I5" s="74"/>
      <c r="J5" s="74"/>
      <c r="K5" s="75"/>
      <c r="L5" s="1"/>
      <c r="M5" s="1"/>
      <c r="N5" s="1"/>
      <c r="O5" s="1"/>
      <c r="P5" s="1"/>
      <c r="Q5" s="1"/>
      <c r="R5" s="1"/>
      <c r="S5" s="1"/>
      <c r="T5" s="1"/>
      <c r="U5" s="1"/>
    </row>
    <row r="6" spans="1:21" x14ac:dyDescent="0.35">
      <c r="A6" s="63"/>
      <c r="B6" s="63"/>
      <c r="C6" s="63"/>
      <c r="D6" s="63"/>
      <c r="E6" s="63"/>
      <c r="F6" s="63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</row>
    <row r="7" spans="1:21" x14ac:dyDescent="0.35">
      <c r="A7" s="63" t="s">
        <v>45</v>
      </c>
      <c r="B7" s="63"/>
      <c r="C7" s="63"/>
      <c r="D7" s="63"/>
      <c r="E7" s="63"/>
      <c r="F7" s="63"/>
      <c r="G7" s="63" t="s">
        <v>76</v>
      </c>
      <c r="H7" s="63"/>
      <c r="I7" s="63"/>
      <c r="J7" s="63"/>
      <c r="K7" s="63"/>
      <c r="L7" s="1"/>
      <c r="M7" s="1"/>
      <c r="N7" s="1"/>
      <c r="O7" s="1"/>
      <c r="P7" s="1"/>
      <c r="Q7" s="1"/>
      <c r="R7" s="1"/>
      <c r="S7" s="1"/>
      <c r="T7" s="1"/>
      <c r="U7" s="1"/>
    </row>
    <row r="8" spans="1:21" x14ac:dyDescent="0.35">
      <c r="A8" s="1"/>
      <c r="B8" s="2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</row>
    <row r="9" spans="1:21" ht="15" thickBot="1" x14ac:dyDescent="0.4">
      <c r="A9" s="1" t="s">
        <v>69</v>
      </c>
      <c r="B9" s="3" t="s">
        <v>46</v>
      </c>
      <c r="C9" s="3" t="s">
        <v>77</v>
      </c>
      <c r="D9" s="3" t="s">
        <v>78</v>
      </c>
      <c r="E9" s="4" t="s">
        <v>47</v>
      </c>
      <c r="F9" s="4" t="s">
        <v>79</v>
      </c>
      <c r="G9" s="4" t="s">
        <v>80</v>
      </c>
      <c r="H9" s="4"/>
      <c r="I9" s="4" t="s">
        <v>81</v>
      </c>
      <c r="J9" s="4" t="s">
        <v>82</v>
      </c>
      <c r="K9" s="4" t="s">
        <v>83</v>
      </c>
      <c r="L9" s="1"/>
      <c r="M9" s="1"/>
      <c r="N9" s="1"/>
      <c r="O9" s="1"/>
      <c r="P9" s="1"/>
      <c r="Q9" s="1"/>
      <c r="R9" s="1"/>
      <c r="S9" s="1"/>
      <c r="T9" s="1"/>
      <c r="U9" s="1"/>
    </row>
    <row r="10" spans="1:21" ht="43.5" x14ac:dyDescent="0.35">
      <c r="A10" s="5" t="s">
        <v>20</v>
      </c>
      <c r="B10" s="6" t="s">
        <v>0</v>
      </c>
      <c r="C10" s="7" t="s">
        <v>2</v>
      </c>
      <c r="D10" s="7" t="s">
        <v>3</v>
      </c>
      <c r="E10" s="7" t="s">
        <v>27</v>
      </c>
      <c r="F10" s="7" t="s">
        <v>26</v>
      </c>
      <c r="G10" s="7" t="s">
        <v>4</v>
      </c>
      <c r="H10" s="7" t="s">
        <v>32</v>
      </c>
      <c r="I10" s="6" t="s">
        <v>1</v>
      </c>
      <c r="J10" s="7" t="s">
        <v>33</v>
      </c>
      <c r="K10" s="8" t="s">
        <v>74</v>
      </c>
      <c r="L10" s="1"/>
      <c r="M10" s="1"/>
      <c r="N10" s="1"/>
      <c r="O10" s="1"/>
      <c r="P10" s="1"/>
      <c r="Q10" s="1"/>
      <c r="R10" s="1"/>
      <c r="S10" s="1"/>
      <c r="T10" s="1"/>
      <c r="U10" s="1"/>
    </row>
    <row r="11" spans="1:21" x14ac:dyDescent="0.35">
      <c r="A11" s="9" t="s">
        <v>22</v>
      </c>
      <c r="B11" s="10" t="s">
        <v>23</v>
      </c>
      <c r="C11" s="10" t="s">
        <v>84</v>
      </c>
      <c r="D11" s="10" t="s">
        <v>85</v>
      </c>
      <c r="E11" s="11" t="s">
        <v>24</v>
      </c>
      <c r="F11" s="11" t="s">
        <v>86</v>
      </c>
      <c r="G11" s="11" t="s">
        <v>87</v>
      </c>
      <c r="H11" s="11" t="s">
        <v>88</v>
      </c>
      <c r="I11" s="11" t="s">
        <v>89</v>
      </c>
      <c r="J11" s="11" t="s">
        <v>90</v>
      </c>
      <c r="K11" s="12"/>
      <c r="L11" s="1"/>
      <c r="M11" s="1"/>
      <c r="N11" s="1"/>
      <c r="O11" s="1"/>
      <c r="P11" s="1"/>
      <c r="Q11" s="1"/>
      <c r="R11" s="1"/>
      <c r="S11" s="1"/>
      <c r="T11" s="1"/>
      <c r="U11" s="1"/>
    </row>
    <row r="12" spans="1:21" x14ac:dyDescent="0.35">
      <c r="A12" s="13" t="s">
        <v>21</v>
      </c>
      <c r="B12" s="54">
        <v>0</v>
      </c>
      <c r="C12" s="54"/>
      <c r="D12" s="54"/>
      <c r="E12" s="14">
        <f t="shared" ref="E12:E45" si="0">B12*7</f>
        <v>0</v>
      </c>
      <c r="F12" s="14">
        <v>0</v>
      </c>
      <c r="G12" s="15">
        <f t="shared" ref="G12:G44" si="1">I12-(B12*7)</f>
        <v>44202</v>
      </c>
      <c r="H12" s="15">
        <f t="shared" ref="H12:H28" si="2">IF(ISNUMBER(J12),J12-(B12*7-D12*7),I12-(B12*7-D12*7))</f>
        <v>44202</v>
      </c>
      <c r="I12" s="15">
        <f t="shared" ref="I12:I36" si="3">H13</f>
        <v>44202</v>
      </c>
      <c r="J12" s="56"/>
      <c r="K12" s="16" t="b">
        <f>J12&lt;I12</f>
        <v>1</v>
      </c>
      <c r="L12" s="1"/>
      <c r="M12" s="1"/>
      <c r="N12" s="1"/>
      <c r="O12" s="1"/>
      <c r="P12" s="1"/>
      <c r="Q12" s="1"/>
      <c r="R12" s="1"/>
      <c r="S12" s="1"/>
      <c r="T12" s="1"/>
      <c r="U12" s="1"/>
    </row>
    <row r="13" spans="1:21" x14ac:dyDescent="0.35">
      <c r="A13" s="13" t="s">
        <v>97</v>
      </c>
      <c r="B13" s="54">
        <v>1</v>
      </c>
      <c r="C13" s="54"/>
      <c r="D13" s="54"/>
      <c r="E13" s="14">
        <f t="shared" si="0"/>
        <v>7</v>
      </c>
      <c r="F13" s="14">
        <f>G13-$G$12</f>
        <v>0</v>
      </c>
      <c r="G13" s="15">
        <f t="shared" si="1"/>
        <v>44202</v>
      </c>
      <c r="H13" s="15">
        <f t="shared" si="2"/>
        <v>44202</v>
      </c>
      <c r="I13" s="15">
        <f t="shared" si="3"/>
        <v>44209</v>
      </c>
      <c r="J13" s="56"/>
      <c r="K13" s="16" t="b">
        <f>J13&lt;I13</f>
        <v>1</v>
      </c>
      <c r="L13" s="1"/>
      <c r="M13" s="1"/>
      <c r="N13" s="1"/>
      <c r="O13" s="1"/>
      <c r="P13" s="1"/>
      <c r="Q13" s="1"/>
      <c r="R13" s="1"/>
      <c r="S13" s="1"/>
      <c r="T13" s="1"/>
      <c r="U13" s="1"/>
    </row>
    <row r="14" spans="1:21" x14ac:dyDescent="0.35">
      <c r="A14" s="13" t="s">
        <v>34</v>
      </c>
      <c r="B14" s="54">
        <v>2</v>
      </c>
      <c r="C14" s="54"/>
      <c r="D14" s="54"/>
      <c r="E14" s="14">
        <f t="shared" si="0"/>
        <v>14</v>
      </c>
      <c r="F14" s="14">
        <f t="shared" ref="F14:F44" si="4">G14-$G$12</f>
        <v>7</v>
      </c>
      <c r="G14" s="15">
        <f t="shared" si="1"/>
        <v>44209</v>
      </c>
      <c r="H14" s="15">
        <f t="shared" si="2"/>
        <v>44209</v>
      </c>
      <c r="I14" s="15">
        <f t="shared" si="3"/>
        <v>44223</v>
      </c>
      <c r="J14" s="56" t="str">
        <f>IF(ISBLANK('Data input'!B14),"",'Data input'!B14)</f>
        <v/>
      </c>
      <c r="K14" s="16" t="str">
        <f>IF(ISBLANK('Data input'!B14),"",J14&lt;I14)</f>
        <v/>
      </c>
      <c r="L14" s="1"/>
      <c r="M14" s="1"/>
      <c r="N14" s="1"/>
      <c r="O14" s="1"/>
      <c r="P14" s="1"/>
      <c r="Q14" s="1"/>
      <c r="R14" s="1"/>
      <c r="S14" s="1"/>
      <c r="T14" s="1"/>
      <c r="U14" s="1"/>
    </row>
    <row r="15" spans="1:21" x14ac:dyDescent="0.35">
      <c r="A15" s="13" t="s">
        <v>5</v>
      </c>
      <c r="B15" s="54">
        <v>2</v>
      </c>
      <c r="C15" s="54"/>
      <c r="D15" s="54"/>
      <c r="E15" s="14">
        <f t="shared" si="0"/>
        <v>14</v>
      </c>
      <c r="F15" s="14">
        <f t="shared" si="4"/>
        <v>21</v>
      </c>
      <c r="G15" s="15">
        <f t="shared" si="1"/>
        <v>44223</v>
      </c>
      <c r="H15" s="15">
        <f t="shared" si="2"/>
        <v>44223</v>
      </c>
      <c r="I15" s="15">
        <f t="shared" si="3"/>
        <v>44237</v>
      </c>
      <c r="J15" s="56"/>
      <c r="K15" s="16" t="b">
        <f>J15&lt;I15</f>
        <v>1</v>
      </c>
      <c r="L15" s="1"/>
      <c r="M15" s="1"/>
      <c r="N15" s="1"/>
      <c r="O15" s="1"/>
      <c r="P15" s="1"/>
      <c r="Q15" s="1"/>
      <c r="R15" s="1"/>
      <c r="S15" s="1"/>
      <c r="T15" s="1"/>
      <c r="U15" s="1"/>
    </row>
    <row r="16" spans="1:21" x14ac:dyDescent="0.35">
      <c r="A16" s="13" t="s">
        <v>8</v>
      </c>
      <c r="B16" s="54">
        <v>4</v>
      </c>
      <c r="C16" s="54"/>
      <c r="D16" s="54"/>
      <c r="E16" s="14">
        <f t="shared" si="0"/>
        <v>28</v>
      </c>
      <c r="F16" s="14">
        <f t="shared" si="4"/>
        <v>35</v>
      </c>
      <c r="G16" s="15">
        <f t="shared" si="1"/>
        <v>44237</v>
      </c>
      <c r="H16" s="15">
        <f t="shared" si="2"/>
        <v>44237</v>
      </c>
      <c r="I16" s="15">
        <f t="shared" si="3"/>
        <v>44265</v>
      </c>
      <c r="J16" s="56"/>
      <c r="K16" s="16" t="b">
        <f>J16&lt;I16</f>
        <v>1</v>
      </c>
      <c r="L16" s="1"/>
      <c r="M16" s="1"/>
      <c r="N16" s="1"/>
      <c r="O16" s="1"/>
      <c r="P16" s="1"/>
      <c r="Q16" s="1"/>
      <c r="R16" s="1"/>
      <c r="S16" s="1"/>
      <c r="T16" s="1"/>
      <c r="U16" s="1"/>
    </row>
    <row r="17" spans="1:21" x14ac:dyDescent="0.35">
      <c r="A17" s="13" t="s">
        <v>9</v>
      </c>
      <c r="B17" s="54">
        <v>2</v>
      </c>
      <c r="C17" s="54">
        <v>2</v>
      </c>
      <c r="D17" s="54"/>
      <c r="E17" s="14">
        <f t="shared" si="0"/>
        <v>14</v>
      </c>
      <c r="F17" s="14">
        <f t="shared" si="4"/>
        <v>63</v>
      </c>
      <c r="G17" s="15">
        <f t="shared" si="1"/>
        <v>44265</v>
      </c>
      <c r="H17" s="15">
        <f t="shared" si="2"/>
        <v>44265</v>
      </c>
      <c r="I17" s="15">
        <f t="shared" si="3"/>
        <v>44279</v>
      </c>
      <c r="J17" s="56" t="str">
        <f>IF(ISBLANK('Data input'!B15),"",'Data input'!B15)</f>
        <v/>
      </c>
      <c r="K17" s="16" t="str">
        <f>IF(ISBLANK('Data input'!B15),"",J17&lt;I17)</f>
        <v/>
      </c>
      <c r="L17" s="1"/>
      <c r="M17" s="1"/>
      <c r="N17" s="1"/>
      <c r="O17" s="1"/>
      <c r="P17" s="1"/>
      <c r="Q17" s="1"/>
      <c r="R17" s="1"/>
      <c r="S17" s="1"/>
      <c r="T17" s="1"/>
      <c r="U17" s="1"/>
    </row>
    <row r="18" spans="1:21" x14ac:dyDescent="0.35">
      <c r="A18" s="13" t="s">
        <v>10</v>
      </c>
      <c r="B18" s="54">
        <v>2</v>
      </c>
      <c r="C18" s="54">
        <v>2</v>
      </c>
      <c r="D18" s="54"/>
      <c r="E18" s="14">
        <f t="shared" si="0"/>
        <v>14</v>
      </c>
      <c r="F18" s="14">
        <f t="shared" si="4"/>
        <v>77</v>
      </c>
      <c r="G18" s="15">
        <f t="shared" si="1"/>
        <v>44279</v>
      </c>
      <c r="H18" s="15">
        <f t="shared" si="2"/>
        <v>44279</v>
      </c>
      <c r="I18" s="15">
        <f>IF(H19&lt;H20,H19,H20)</f>
        <v>44293</v>
      </c>
      <c r="J18" s="56" t="str">
        <f>IF(ISBLANK('Data input'!B16),"",'Data input'!B16)</f>
        <v/>
      </c>
      <c r="K18" s="16" t="str">
        <f>IF(ISBLANK('Data input'!B16),"",J18&lt;I18)</f>
        <v/>
      </c>
      <c r="L18" s="1"/>
      <c r="M18" s="1"/>
      <c r="N18" s="1"/>
      <c r="O18" s="1"/>
      <c r="P18" s="1"/>
      <c r="Q18" s="1"/>
      <c r="R18" s="1"/>
      <c r="S18" s="1"/>
      <c r="T18" s="1"/>
      <c r="U18" s="1"/>
    </row>
    <row r="19" spans="1:21" x14ac:dyDescent="0.35">
      <c r="A19" s="13" t="s">
        <v>11</v>
      </c>
      <c r="B19" s="54">
        <v>3</v>
      </c>
      <c r="C19" s="54">
        <v>2</v>
      </c>
      <c r="D19" s="54"/>
      <c r="E19" s="14">
        <f t="shared" si="0"/>
        <v>21</v>
      </c>
      <c r="F19" s="14">
        <f t="shared" si="4"/>
        <v>91</v>
      </c>
      <c r="G19" s="15">
        <f t="shared" si="1"/>
        <v>44293</v>
      </c>
      <c r="H19" s="15">
        <f t="shared" si="2"/>
        <v>44293</v>
      </c>
      <c r="I19" s="15">
        <f>H21</f>
        <v>44314</v>
      </c>
      <c r="J19" s="56" t="str">
        <f>IF(ISBLANK('Data input'!B17),"",'Data input'!B17)</f>
        <v/>
      </c>
      <c r="K19" s="16" t="str">
        <f>IF(ISBLANK('Data input'!B17),"",J19&lt;I19)</f>
        <v/>
      </c>
      <c r="L19" s="1"/>
      <c r="M19" s="1"/>
      <c r="N19" s="1"/>
      <c r="O19" s="1"/>
      <c r="P19" s="1"/>
      <c r="Q19" s="1"/>
      <c r="R19" s="1"/>
      <c r="S19" s="1"/>
      <c r="T19" s="1"/>
      <c r="U19" s="1"/>
    </row>
    <row r="20" spans="1:21" x14ac:dyDescent="0.35">
      <c r="A20" s="13" t="s">
        <v>98</v>
      </c>
      <c r="B20" s="54">
        <v>3</v>
      </c>
      <c r="C20" s="54"/>
      <c r="D20" s="54">
        <v>1</v>
      </c>
      <c r="E20" s="14">
        <f t="shared" si="0"/>
        <v>21</v>
      </c>
      <c r="F20" s="14">
        <f t="shared" si="4"/>
        <v>91</v>
      </c>
      <c r="G20" s="15">
        <f t="shared" si="1"/>
        <v>44293</v>
      </c>
      <c r="H20" s="15">
        <f t="shared" si="2"/>
        <v>44300</v>
      </c>
      <c r="I20" s="15">
        <f t="shared" si="3"/>
        <v>44314</v>
      </c>
      <c r="J20" s="56"/>
      <c r="K20" s="16" t="b">
        <f>J20&lt;I20</f>
        <v>1</v>
      </c>
      <c r="L20" s="1"/>
      <c r="M20" s="1"/>
      <c r="N20" s="1"/>
      <c r="O20" s="1"/>
      <c r="P20" s="1"/>
      <c r="Q20" s="1"/>
      <c r="R20" s="1"/>
      <c r="S20" s="1"/>
      <c r="T20" s="1"/>
      <c r="U20" s="1"/>
    </row>
    <row r="21" spans="1:21" x14ac:dyDescent="0.35">
      <c r="A21" s="13" t="s">
        <v>12</v>
      </c>
      <c r="B21" s="54">
        <v>2</v>
      </c>
      <c r="C21" s="54">
        <v>1</v>
      </c>
      <c r="D21" s="54">
        <v>1</v>
      </c>
      <c r="E21" s="14">
        <f t="shared" si="0"/>
        <v>14</v>
      </c>
      <c r="F21" s="14">
        <f t="shared" si="4"/>
        <v>105</v>
      </c>
      <c r="G21" s="15">
        <f t="shared" si="1"/>
        <v>44307</v>
      </c>
      <c r="H21" s="15">
        <f t="shared" si="2"/>
        <v>44314</v>
      </c>
      <c r="I21" s="15">
        <f t="shared" si="3"/>
        <v>44321</v>
      </c>
      <c r="J21" s="56" t="str">
        <f>IF(ISBLANK('Data input'!B18),"",'Data input'!B18)</f>
        <v/>
      </c>
      <c r="K21" s="16" t="str">
        <f>IF(ISBLANK('Data input'!B18),"",J21&lt;I21)</f>
        <v/>
      </c>
      <c r="L21" s="1"/>
      <c r="M21" s="1"/>
      <c r="N21" s="1"/>
      <c r="O21" s="1"/>
      <c r="P21" s="1"/>
      <c r="Q21" s="1"/>
      <c r="R21" s="1"/>
      <c r="S21" s="1"/>
      <c r="T21" s="1"/>
      <c r="U21" s="1"/>
    </row>
    <row r="22" spans="1:21" x14ac:dyDescent="0.35">
      <c r="A22" s="13" t="s">
        <v>99</v>
      </c>
      <c r="B22" s="54">
        <v>4</v>
      </c>
      <c r="C22" s="54">
        <v>2</v>
      </c>
      <c r="D22" s="54"/>
      <c r="E22" s="14">
        <f t="shared" si="0"/>
        <v>28</v>
      </c>
      <c r="F22" s="14">
        <f t="shared" si="4"/>
        <v>119</v>
      </c>
      <c r="G22" s="15">
        <f t="shared" si="1"/>
        <v>44321</v>
      </c>
      <c r="H22" s="15">
        <f t="shared" si="2"/>
        <v>44321</v>
      </c>
      <c r="I22" s="15">
        <f t="shared" si="3"/>
        <v>44349</v>
      </c>
      <c r="J22" s="56"/>
      <c r="K22" s="16" t="b">
        <f>J22&lt;I22</f>
        <v>1</v>
      </c>
      <c r="L22" s="1"/>
      <c r="M22" s="1"/>
      <c r="N22" s="1"/>
      <c r="O22" s="1"/>
      <c r="P22" s="1"/>
      <c r="Q22" s="1"/>
      <c r="R22" s="1"/>
      <c r="S22" s="1"/>
      <c r="T22" s="1"/>
      <c r="U22" s="1"/>
    </row>
    <row r="23" spans="1:21" x14ac:dyDescent="0.35">
      <c r="A23" s="13" t="s">
        <v>100</v>
      </c>
      <c r="B23" s="54">
        <v>4</v>
      </c>
      <c r="C23" s="54"/>
      <c r="D23" s="54"/>
      <c r="E23" s="14">
        <f t="shared" si="0"/>
        <v>28</v>
      </c>
      <c r="F23" s="14">
        <f t="shared" si="4"/>
        <v>147</v>
      </c>
      <c r="G23" s="15">
        <f t="shared" si="1"/>
        <v>44349</v>
      </c>
      <c r="H23" s="15">
        <f t="shared" si="2"/>
        <v>44349</v>
      </c>
      <c r="I23" s="15">
        <f>H25</f>
        <v>44377</v>
      </c>
      <c r="J23" s="56"/>
      <c r="K23" s="16" t="b">
        <f>J23&lt;I23</f>
        <v>1</v>
      </c>
      <c r="L23" s="1"/>
      <c r="M23" s="1"/>
      <c r="N23" s="1"/>
      <c r="O23" s="1"/>
      <c r="P23" s="1"/>
      <c r="Q23" s="1"/>
      <c r="R23" s="1"/>
      <c r="S23" s="1"/>
      <c r="T23" s="1"/>
      <c r="U23" s="1"/>
    </row>
    <row r="24" spans="1:21" x14ac:dyDescent="0.35">
      <c r="A24" s="13" t="s">
        <v>101</v>
      </c>
      <c r="B24" s="54">
        <v>4</v>
      </c>
      <c r="C24" s="54"/>
      <c r="D24" s="54">
        <v>4</v>
      </c>
      <c r="E24" s="14">
        <f t="shared" si="0"/>
        <v>28</v>
      </c>
      <c r="F24" s="14">
        <f t="shared" si="4"/>
        <v>147</v>
      </c>
      <c r="G24" s="15">
        <f t="shared" si="1"/>
        <v>44349</v>
      </c>
      <c r="H24" s="15">
        <f t="shared" si="2"/>
        <v>44377</v>
      </c>
      <c r="I24" s="15">
        <f t="shared" si="3"/>
        <v>44377</v>
      </c>
      <c r="J24" s="56"/>
      <c r="K24" s="16" t="b">
        <f>J24&lt;I24</f>
        <v>1</v>
      </c>
      <c r="L24" s="1"/>
      <c r="M24" s="1"/>
      <c r="N24" s="1"/>
      <c r="O24" s="1"/>
      <c r="P24" s="1"/>
      <c r="Q24" s="1"/>
      <c r="R24" s="1"/>
      <c r="S24" s="1"/>
      <c r="T24" s="1"/>
      <c r="U24" s="1"/>
    </row>
    <row r="25" spans="1:21" x14ac:dyDescent="0.35">
      <c r="A25" s="13" t="s">
        <v>6</v>
      </c>
      <c r="B25" s="54">
        <v>4</v>
      </c>
      <c r="C25" s="54"/>
      <c r="D25" s="54"/>
      <c r="E25" s="14">
        <f t="shared" si="0"/>
        <v>28</v>
      </c>
      <c r="F25" s="14">
        <f t="shared" si="4"/>
        <v>175</v>
      </c>
      <c r="G25" s="15">
        <f t="shared" si="1"/>
        <v>44377</v>
      </c>
      <c r="H25" s="15">
        <f t="shared" si="2"/>
        <v>44377</v>
      </c>
      <c r="I25" s="15">
        <f t="shared" si="3"/>
        <v>44405</v>
      </c>
      <c r="J25" s="56"/>
      <c r="K25" s="16" t="b">
        <f>J25&lt;I25</f>
        <v>1</v>
      </c>
      <c r="L25" s="1"/>
      <c r="M25" s="1"/>
      <c r="N25" s="1"/>
      <c r="O25" s="1"/>
      <c r="P25" s="1"/>
      <c r="Q25" s="1"/>
      <c r="R25" s="1"/>
      <c r="S25" s="1"/>
      <c r="T25" s="1"/>
      <c r="U25" s="1"/>
    </row>
    <row r="26" spans="1:21" ht="27" customHeight="1" x14ac:dyDescent="0.35">
      <c r="A26" s="13" t="s">
        <v>35</v>
      </c>
      <c r="B26" s="54">
        <v>4</v>
      </c>
      <c r="C26" s="54">
        <v>4</v>
      </c>
      <c r="D26" s="54">
        <v>4</v>
      </c>
      <c r="E26" s="14">
        <f t="shared" si="0"/>
        <v>28</v>
      </c>
      <c r="F26" s="14">
        <f t="shared" si="4"/>
        <v>175</v>
      </c>
      <c r="G26" s="15">
        <f t="shared" si="1"/>
        <v>44377</v>
      </c>
      <c r="H26" s="15">
        <f t="shared" si="2"/>
        <v>44405</v>
      </c>
      <c r="I26" s="15">
        <f t="shared" si="3"/>
        <v>44405</v>
      </c>
      <c r="J26" s="56" t="str">
        <f>IF(ISBLANK('Data input'!B20),"",'Data input'!B20)</f>
        <v/>
      </c>
      <c r="K26" s="16" t="str">
        <f>IF(ISBLANK('Data input'!B20),"",J26&lt;I26)</f>
        <v/>
      </c>
      <c r="L26" s="1"/>
      <c r="M26" s="1"/>
      <c r="N26" s="1"/>
      <c r="O26" s="1"/>
      <c r="P26" s="1"/>
      <c r="Q26" s="1"/>
      <c r="R26" s="1"/>
      <c r="S26" s="1"/>
      <c r="T26" s="1"/>
      <c r="U26" s="1"/>
    </row>
    <row r="27" spans="1:21" ht="15" customHeight="1" x14ac:dyDescent="0.35">
      <c r="A27" s="17" t="s">
        <v>102</v>
      </c>
      <c r="B27" s="54">
        <v>2</v>
      </c>
      <c r="C27" s="54"/>
      <c r="D27" s="54"/>
      <c r="E27" s="14">
        <f t="shared" si="0"/>
        <v>14</v>
      </c>
      <c r="F27" s="14">
        <f t="shared" si="4"/>
        <v>203</v>
      </c>
      <c r="G27" s="15">
        <f t="shared" si="1"/>
        <v>44405</v>
      </c>
      <c r="H27" s="15">
        <f t="shared" si="2"/>
        <v>44405</v>
      </c>
      <c r="I27" s="15">
        <f t="shared" si="3"/>
        <v>44419</v>
      </c>
      <c r="J27" s="56"/>
      <c r="K27" s="16" t="b">
        <f>J27&lt;I27</f>
        <v>1</v>
      </c>
      <c r="L27" s="1"/>
      <c r="M27" s="1"/>
      <c r="N27" s="1"/>
      <c r="O27" s="1"/>
      <c r="P27" s="1"/>
      <c r="Q27" s="1"/>
      <c r="R27" s="1"/>
      <c r="S27" s="1"/>
      <c r="T27" s="1"/>
      <c r="U27" s="1"/>
    </row>
    <row r="28" spans="1:21" ht="47.25" customHeight="1" x14ac:dyDescent="0.35">
      <c r="A28" s="17" t="s">
        <v>36</v>
      </c>
      <c r="B28" s="54">
        <v>4</v>
      </c>
      <c r="C28" s="54">
        <v>2</v>
      </c>
      <c r="D28" s="54">
        <v>2</v>
      </c>
      <c r="E28" s="14">
        <f t="shared" si="0"/>
        <v>28</v>
      </c>
      <c r="F28" s="14">
        <f t="shared" si="4"/>
        <v>203</v>
      </c>
      <c r="G28" s="15">
        <f t="shared" si="1"/>
        <v>44405</v>
      </c>
      <c r="H28" s="15">
        <f t="shared" si="2"/>
        <v>44419</v>
      </c>
      <c r="I28" s="15">
        <f t="shared" si="3"/>
        <v>44433</v>
      </c>
      <c r="J28" s="56" t="str">
        <f>IF(ISBLANK('Data input'!B21),"",'Data input'!B21)</f>
        <v/>
      </c>
      <c r="K28" s="16" t="str">
        <f>IF(ISBLANK('Data input'!B21),"",J28&lt;I28)</f>
        <v/>
      </c>
      <c r="L28" s="1"/>
      <c r="M28" s="1"/>
      <c r="N28" s="1"/>
      <c r="O28" s="1"/>
      <c r="P28" s="1"/>
      <c r="Q28" s="1"/>
      <c r="R28" s="1"/>
      <c r="S28" s="1"/>
      <c r="T28" s="1"/>
      <c r="U28" s="1"/>
    </row>
    <row r="29" spans="1:21" x14ac:dyDescent="0.35">
      <c r="A29" s="17" t="s">
        <v>103</v>
      </c>
      <c r="B29" s="54">
        <v>10</v>
      </c>
      <c r="C29" s="54">
        <v>2</v>
      </c>
      <c r="D29" s="54"/>
      <c r="E29" s="14">
        <f t="shared" si="0"/>
        <v>70</v>
      </c>
      <c r="F29" s="14">
        <f t="shared" si="4"/>
        <v>231</v>
      </c>
      <c r="G29" s="15">
        <f t="shared" si="1"/>
        <v>44433</v>
      </c>
      <c r="H29" s="15">
        <f t="shared" ref="H29:H37" si="5">IF(AND(ISNUMBER(J29),J29&lt;I29),J29-(B29*7-D29*7),I29-(B29*7-D29*7))</f>
        <v>44433</v>
      </c>
      <c r="I29" s="15">
        <f t="shared" si="3"/>
        <v>44503</v>
      </c>
      <c r="J29" s="56"/>
      <c r="K29" s="16" t="b">
        <f>J29&lt;I29</f>
        <v>1</v>
      </c>
      <c r="L29" s="1"/>
      <c r="M29" s="1"/>
      <c r="N29" s="1"/>
      <c r="O29" s="1"/>
      <c r="P29" s="1"/>
      <c r="Q29" s="1"/>
      <c r="R29" s="1"/>
      <c r="S29" s="1"/>
      <c r="T29" s="1"/>
      <c r="U29" s="1"/>
    </row>
    <row r="30" spans="1:21" x14ac:dyDescent="0.35">
      <c r="A30" s="13" t="s">
        <v>37</v>
      </c>
      <c r="B30" s="54">
        <v>4</v>
      </c>
      <c r="C30" s="54"/>
      <c r="D30" s="54"/>
      <c r="E30" s="14">
        <f t="shared" si="0"/>
        <v>28</v>
      </c>
      <c r="F30" s="14">
        <f t="shared" si="4"/>
        <v>301</v>
      </c>
      <c r="G30" s="15">
        <f t="shared" si="1"/>
        <v>44503</v>
      </c>
      <c r="H30" s="15">
        <f t="shared" si="5"/>
        <v>44503</v>
      </c>
      <c r="I30" s="15">
        <f>IF(H31&lt;H34,H31,H34)</f>
        <v>44531</v>
      </c>
      <c r="J30" s="56" t="str">
        <f>IF(ISBLANK('Data input'!B22),"",'Data input'!B22)</f>
        <v/>
      </c>
      <c r="K30" s="16" t="str">
        <f>IF(ISBLANK('Data input'!B22),"",J30&lt;I30)</f>
        <v/>
      </c>
      <c r="L30" s="1"/>
      <c r="M30" s="1"/>
      <c r="N30" s="1"/>
      <c r="O30" s="1"/>
      <c r="P30" s="1"/>
      <c r="Q30" s="1"/>
      <c r="R30" s="1"/>
      <c r="S30" s="1"/>
      <c r="T30" s="1"/>
      <c r="U30" s="1"/>
    </row>
    <row r="31" spans="1:21" ht="15" thickBot="1" x14ac:dyDescent="0.4">
      <c r="A31" s="13" t="s">
        <v>13</v>
      </c>
      <c r="B31" s="54">
        <v>4</v>
      </c>
      <c r="C31" s="54">
        <v>4</v>
      </c>
      <c r="D31" s="54"/>
      <c r="E31" s="14">
        <f t="shared" si="0"/>
        <v>28</v>
      </c>
      <c r="F31" s="14">
        <f t="shared" si="4"/>
        <v>329</v>
      </c>
      <c r="G31" s="15">
        <f t="shared" si="1"/>
        <v>44531</v>
      </c>
      <c r="H31" s="15">
        <f t="shared" si="5"/>
        <v>44531</v>
      </c>
      <c r="I31" s="15">
        <f>H32</f>
        <v>44559</v>
      </c>
      <c r="J31" s="56" t="str">
        <f>IF(ISBLANK('Data input'!B24),"",'Data input'!B24)</f>
        <v/>
      </c>
      <c r="K31" s="16" t="str">
        <f>IF(ISBLANK('Data input'!B24),"",J31&lt;I31)</f>
        <v/>
      </c>
      <c r="L31" s="1"/>
      <c r="M31" s="1"/>
      <c r="N31" s="1"/>
      <c r="O31" s="1"/>
      <c r="P31" s="1"/>
      <c r="Q31" s="1"/>
      <c r="R31" s="1"/>
      <c r="S31" s="1"/>
      <c r="T31" s="1"/>
      <c r="U31" s="1"/>
    </row>
    <row r="32" spans="1:21" x14ac:dyDescent="0.35">
      <c r="A32" s="18" t="s">
        <v>14</v>
      </c>
      <c r="B32" s="54">
        <v>2</v>
      </c>
      <c r="C32" s="54">
        <v>2</v>
      </c>
      <c r="D32" s="54"/>
      <c r="E32" s="14">
        <f t="shared" si="0"/>
        <v>14</v>
      </c>
      <c r="F32" s="14">
        <f t="shared" si="4"/>
        <v>357</v>
      </c>
      <c r="G32" s="15">
        <f t="shared" si="1"/>
        <v>44559</v>
      </c>
      <c r="H32" s="15">
        <f t="shared" si="5"/>
        <v>44559</v>
      </c>
      <c r="I32" s="15">
        <f t="shared" si="3"/>
        <v>44573</v>
      </c>
      <c r="J32" s="56" t="str">
        <f>IF(ISBLANK('Data input'!B25),"",'Data input'!B25)</f>
        <v/>
      </c>
      <c r="K32" s="16" t="str">
        <f>IF(ISBLANK('Data input'!B25),"",J32&lt;I32)</f>
        <v/>
      </c>
      <c r="L32" s="1"/>
      <c r="M32" s="1"/>
      <c r="N32" s="1"/>
      <c r="O32" s="1"/>
      <c r="P32" s="1"/>
      <c r="Q32" s="1"/>
      <c r="R32" s="1"/>
      <c r="S32" s="1"/>
      <c r="T32" s="1"/>
      <c r="U32" s="1"/>
    </row>
    <row r="33" spans="1:21" x14ac:dyDescent="0.35">
      <c r="A33" s="13" t="s">
        <v>15</v>
      </c>
      <c r="B33" s="54">
        <v>1</v>
      </c>
      <c r="C33" s="54">
        <v>1</v>
      </c>
      <c r="D33" s="54"/>
      <c r="E33" s="14">
        <f t="shared" si="0"/>
        <v>7</v>
      </c>
      <c r="F33" s="14">
        <f t="shared" si="4"/>
        <v>371</v>
      </c>
      <c r="G33" s="15">
        <f t="shared" si="1"/>
        <v>44573</v>
      </c>
      <c r="H33" s="15">
        <f t="shared" si="5"/>
        <v>44573</v>
      </c>
      <c r="I33" s="15">
        <f>H38</f>
        <v>44580</v>
      </c>
      <c r="J33" s="56" t="str">
        <f>IF(ISBLANK('Data input'!B26),"",'Data input'!B26)</f>
        <v/>
      </c>
      <c r="K33" s="16" t="str">
        <f>IF(ISBLANK('Data input'!B26),"",J33&lt;I33)</f>
        <v/>
      </c>
      <c r="L33" s="1"/>
      <c r="M33" s="1"/>
      <c r="N33" s="1"/>
      <c r="O33" s="1"/>
      <c r="P33" s="1"/>
      <c r="Q33" s="1"/>
      <c r="R33" s="1"/>
      <c r="S33" s="1"/>
      <c r="T33" s="1"/>
      <c r="U33" s="1"/>
    </row>
    <row r="34" spans="1:21" x14ac:dyDescent="0.35">
      <c r="A34" s="13" t="s">
        <v>7</v>
      </c>
      <c r="B34" s="54">
        <v>2</v>
      </c>
      <c r="C34" s="54">
        <v>2</v>
      </c>
      <c r="D34" s="54"/>
      <c r="E34" s="14">
        <f t="shared" si="0"/>
        <v>14</v>
      </c>
      <c r="F34" s="14">
        <f t="shared" si="4"/>
        <v>336</v>
      </c>
      <c r="G34" s="15">
        <f t="shared" ref="G34" si="6">I34-(B34*7)</f>
        <v>44538</v>
      </c>
      <c r="H34" s="15">
        <f t="shared" ref="H34" si="7">IF(AND(ISNUMBER(J34),J34&lt;I34),J34-(B34*7-D34*7),I34-(B34*7-D34*7))</f>
        <v>44538</v>
      </c>
      <c r="I34" s="15">
        <f>IF(H35&lt;H36,H35,H36)</f>
        <v>44552</v>
      </c>
      <c r="J34" s="56" t="str">
        <f>IF(ISBLANK('Data input'!B28),"",'Data input'!B28)</f>
        <v/>
      </c>
      <c r="K34" s="16" t="str">
        <f>IF(ISBLANK('Data input'!B28),"",J34&lt;I34)</f>
        <v/>
      </c>
      <c r="L34" s="1"/>
      <c r="M34" s="1"/>
      <c r="N34" s="1"/>
      <c r="O34" s="1"/>
      <c r="P34" s="1"/>
      <c r="Q34" s="1"/>
      <c r="R34" s="1"/>
      <c r="S34" s="1"/>
      <c r="T34" s="1"/>
      <c r="U34" s="1"/>
    </row>
    <row r="35" spans="1:21" x14ac:dyDescent="0.35">
      <c r="A35" s="17" t="s">
        <v>91</v>
      </c>
      <c r="B35" s="54">
        <v>3</v>
      </c>
      <c r="C35" s="54">
        <v>2</v>
      </c>
      <c r="D35" s="54"/>
      <c r="E35" s="14">
        <f t="shared" si="0"/>
        <v>21</v>
      </c>
      <c r="F35" s="14">
        <f t="shared" si="4"/>
        <v>350</v>
      </c>
      <c r="G35" s="15">
        <f t="shared" si="1"/>
        <v>44552</v>
      </c>
      <c r="H35" s="15">
        <f t="shared" si="5"/>
        <v>44552</v>
      </c>
      <c r="I35" s="15">
        <f>H37</f>
        <v>44573</v>
      </c>
      <c r="J35" s="56" t="str">
        <f>IF(ISBLANK('Data input'!B29),"",'Data input'!B29)</f>
        <v/>
      </c>
      <c r="K35" s="16" t="str">
        <f>IF(ISBLANK('Data input'!B29),"",J35&lt;I35)</f>
        <v/>
      </c>
      <c r="L35" s="1"/>
      <c r="M35" s="1"/>
      <c r="N35" s="1"/>
      <c r="O35" s="1"/>
      <c r="P35" s="1"/>
      <c r="Q35" s="1"/>
      <c r="R35" s="1"/>
      <c r="S35" s="1"/>
      <c r="T35" s="1"/>
      <c r="U35" s="1"/>
    </row>
    <row r="36" spans="1:21" x14ac:dyDescent="0.35">
      <c r="A36" s="17" t="s">
        <v>92</v>
      </c>
      <c r="B36" s="54">
        <v>3</v>
      </c>
      <c r="C36" s="54"/>
      <c r="D36" s="54"/>
      <c r="E36" s="14">
        <f t="shared" si="0"/>
        <v>21</v>
      </c>
      <c r="F36" s="14">
        <f t="shared" si="4"/>
        <v>350</v>
      </c>
      <c r="G36" s="15">
        <f t="shared" si="1"/>
        <v>44552</v>
      </c>
      <c r="H36" s="15">
        <f t="shared" si="5"/>
        <v>44552</v>
      </c>
      <c r="I36" s="15">
        <f t="shared" si="3"/>
        <v>44573</v>
      </c>
      <c r="J36" s="56"/>
      <c r="K36" s="16" t="b">
        <f>J36&lt;I36</f>
        <v>1</v>
      </c>
      <c r="L36" s="1"/>
      <c r="M36" s="1"/>
      <c r="N36" s="1"/>
      <c r="O36" s="1"/>
      <c r="P36" s="1"/>
      <c r="Q36" s="1"/>
      <c r="R36" s="1"/>
      <c r="S36" s="1"/>
      <c r="T36" s="1"/>
      <c r="U36" s="1"/>
    </row>
    <row r="37" spans="1:21" x14ac:dyDescent="0.35">
      <c r="A37" s="17" t="s">
        <v>93</v>
      </c>
      <c r="B37" s="54">
        <v>2</v>
      </c>
      <c r="C37" s="54">
        <v>2</v>
      </c>
      <c r="D37" s="54">
        <v>1</v>
      </c>
      <c r="E37" s="14">
        <f t="shared" si="0"/>
        <v>14</v>
      </c>
      <c r="F37" s="14">
        <f t="shared" si="4"/>
        <v>364</v>
      </c>
      <c r="G37" s="15">
        <f t="shared" si="1"/>
        <v>44566</v>
      </c>
      <c r="H37" s="15">
        <f t="shared" si="5"/>
        <v>44573</v>
      </c>
      <c r="I37" s="15">
        <f t="shared" ref="I37:I43" si="8">H38</f>
        <v>44580</v>
      </c>
      <c r="J37" s="56" t="str">
        <f>IF(ISBLANK('Data input'!B30),"",'Data input'!B30)</f>
        <v/>
      </c>
      <c r="K37" s="16" t="str">
        <f>IF(ISBLANK('Data input'!B30),"",J37&lt;I37)</f>
        <v/>
      </c>
      <c r="L37" s="1"/>
      <c r="M37" s="1"/>
      <c r="N37" s="1"/>
      <c r="O37" s="1"/>
      <c r="P37" s="1"/>
      <c r="Q37" s="1"/>
      <c r="R37" s="1"/>
      <c r="S37" s="1"/>
      <c r="T37" s="1"/>
      <c r="U37" s="1"/>
    </row>
    <row r="38" spans="1:21" ht="29" x14ac:dyDescent="0.35">
      <c r="A38" s="17" t="s">
        <v>16</v>
      </c>
      <c r="B38" s="54">
        <v>4</v>
      </c>
      <c r="C38" s="54"/>
      <c r="D38" s="54"/>
      <c r="E38" s="14">
        <f t="shared" si="0"/>
        <v>28</v>
      </c>
      <c r="F38" s="14">
        <f t="shared" si="4"/>
        <v>378</v>
      </c>
      <c r="G38" s="15">
        <f t="shared" si="1"/>
        <v>44580</v>
      </c>
      <c r="H38" s="15">
        <f t="shared" ref="H38:H45" si="9">IF(ISNUMBER(J38),J38-(B38*7-D38*7),I38-(B38*7-D38*7))</f>
        <v>44580</v>
      </c>
      <c r="I38" s="15">
        <f>H39</f>
        <v>44608</v>
      </c>
      <c r="J38" s="56"/>
      <c r="K38" s="16" t="b">
        <f t="shared" ref="K38:K45" si="10">J38&lt;I38</f>
        <v>1</v>
      </c>
      <c r="L38" s="1"/>
      <c r="M38" s="1"/>
      <c r="N38" s="1"/>
      <c r="O38" s="1"/>
      <c r="P38" s="1"/>
      <c r="Q38" s="1"/>
      <c r="R38" s="1"/>
      <c r="S38" s="1"/>
      <c r="T38" s="1"/>
      <c r="U38" s="1"/>
    </row>
    <row r="39" spans="1:21" x14ac:dyDescent="0.35">
      <c r="A39" s="13" t="s">
        <v>17</v>
      </c>
      <c r="B39" s="54">
        <v>1</v>
      </c>
      <c r="C39" s="54"/>
      <c r="D39" s="54"/>
      <c r="E39" s="14">
        <f t="shared" si="0"/>
        <v>7</v>
      </c>
      <c r="F39" s="14">
        <f t="shared" si="4"/>
        <v>406</v>
      </c>
      <c r="G39" s="15">
        <f t="shared" si="1"/>
        <v>44608</v>
      </c>
      <c r="H39" s="15">
        <f t="shared" si="9"/>
        <v>44608</v>
      </c>
      <c r="I39" s="15">
        <f t="shared" si="8"/>
        <v>44615</v>
      </c>
      <c r="J39" s="56"/>
      <c r="K39" s="16" t="b">
        <f t="shared" si="10"/>
        <v>1</v>
      </c>
      <c r="L39" s="1"/>
      <c r="M39" s="1"/>
      <c r="N39" s="1"/>
      <c r="O39" s="1"/>
      <c r="P39" s="1"/>
      <c r="Q39" s="1"/>
      <c r="R39" s="1"/>
      <c r="S39" s="1"/>
      <c r="T39" s="1"/>
      <c r="U39" s="1"/>
    </row>
    <row r="40" spans="1:21" x14ac:dyDescent="0.35">
      <c r="A40" s="13" t="s">
        <v>38</v>
      </c>
      <c r="B40" s="54">
        <v>4</v>
      </c>
      <c r="C40" s="54"/>
      <c r="D40" s="54"/>
      <c r="E40" s="14">
        <f t="shared" si="0"/>
        <v>28</v>
      </c>
      <c r="F40" s="14">
        <f t="shared" si="4"/>
        <v>413</v>
      </c>
      <c r="G40" s="15">
        <f t="shared" si="1"/>
        <v>44615</v>
      </c>
      <c r="H40" s="15">
        <f t="shared" si="9"/>
        <v>44615</v>
      </c>
      <c r="I40" s="15">
        <f t="shared" si="8"/>
        <v>44643</v>
      </c>
      <c r="J40" s="56"/>
      <c r="K40" s="16" t="b">
        <f t="shared" si="10"/>
        <v>1</v>
      </c>
      <c r="L40" s="1"/>
      <c r="M40" s="1"/>
      <c r="N40" s="1"/>
      <c r="O40" s="1"/>
      <c r="P40" s="1"/>
      <c r="Q40" s="1"/>
      <c r="R40" s="1"/>
      <c r="S40" s="1"/>
      <c r="T40" s="1"/>
      <c r="U40" s="1"/>
    </row>
    <row r="41" spans="1:21" x14ac:dyDescent="0.35">
      <c r="A41" s="17" t="s">
        <v>18</v>
      </c>
      <c r="B41" s="54">
        <v>4</v>
      </c>
      <c r="C41" s="54">
        <v>4</v>
      </c>
      <c r="D41" s="54">
        <v>2</v>
      </c>
      <c r="E41" s="14">
        <f t="shared" si="0"/>
        <v>28</v>
      </c>
      <c r="F41" s="14">
        <f>G41-$G$12</f>
        <v>427</v>
      </c>
      <c r="G41" s="15">
        <f t="shared" si="1"/>
        <v>44629</v>
      </c>
      <c r="H41" s="15">
        <f t="shared" si="9"/>
        <v>44643</v>
      </c>
      <c r="I41" s="15">
        <f t="shared" si="8"/>
        <v>44657</v>
      </c>
      <c r="J41" s="56"/>
      <c r="K41" s="16" t="b">
        <f t="shared" si="10"/>
        <v>1</v>
      </c>
      <c r="L41" s="1"/>
      <c r="M41" s="1"/>
      <c r="N41" s="1"/>
      <c r="O41" s="1"/>
      <c r="P41" s="1"/>
      <c r="Q41" s="1"/>
      <c r="R41" s="1"/>
      <c r="S41" s="1"/>
      <c r="T41" s="1"/>
      <c r="U41" s="1"/>
    </row>
    <row r="42" spans="1:21" x14ac:dyDescent="0.35">
      <c r="A42" s="13" t="s">
        <v>39</v>
      </c>
      <c r="B42" s="54">
        <v>1</v>
      </c>
      <c r="C42" s="54"/>
      <c r="D42" s="54"/>
      <c r="E42" s="14">
        <f t="shared" si="0"/>
        <v>7</v>
      </c>
      <c r="F42" s="14">
        <f t="shared" si="4"/>
        <v>455</v>
      </c>
      <c r="G42" s="15">
        <f t="shared" si="1"/>
        <v>44657</v>
      </c>
      <c r="H42" s="15">
        <f t="shared" si="9"/>
        <v>44657</v>
      </c>
      <c r="I42" s="15">
        <f t="shared" si="8"/>
        <v>44664</v>
      </c>
      <c r="J42" s="56"/>
      <c r="K42" s="16" t="b">
        <f t="shared" si="10"/>
        <v>1</v>
      </c>
      <c r="L42" s="1"/>
      <c r="M42" s="1"/>
      <c r="N42" s="1"/>
      <c r="O42" s="1"/>
      <c r="P42" s="1"/>
      <c r="Q42" s="1"/>
      <c r="R42" s="1"/>
      <c r="S42" s="1"/>
      <c r="T42" s="1"/>
      <c r="U42" s="1"/>
    </row>
    <row r="43" spans="1:21" ht="30" customHeight="1" x14ac:dyDescent="0.35">
      <c r="A43" s="17" t="s">
        <v>40</v>
      </c>
      <c r="B43" s="54">
        <v>4</v>
      </c>
      <c r="C43" s="54"/>
      <c r="D43" s="54"/>
      <c r="E43" s="14">
        <f t="shared" si="0"/>
        <v>28</v>
      </c>
      <c r="F43" s="14">
        <f t="shared" si="4"/>
        <v>462</v>
      </c>
      <c r="G43" s="15">
        <f t="shared" si="1"/>
        <v>44664</v>
      </c>
      <c r="H43" s="15">
        <f t="shared" si="9"/>
        <v>44664</v>
      </c>
      <c r="I43" s="15">
        <f t="shared" si="8"/>
        <v>44692</v>
      </c>
      <c r="J43" s="56"/>
      <c r="K43" s="16" t="b">
        <f t="shared" si="10"/>
        <v>1</v>
      </c>
      <c r="L43" s="1"/>
      <c r="M43" s="1"/>
      <c r="N43" s="1"/>
      <c r="O43" s="1"/>
      <c r="P43" s="1"/>
      <c r="Q43" s="1"/>
      <c r="R43" s="1"/>
      <c r="S43" s="1"/>
      <c r="T43" s="1"/>
      <c r="U43" s="1"/>
    </row>
    <row r="44" spans="1:21" ht="15" thickBot="1" x14ac:dyDescent="0.4">
      <c r="A44" s="19" t="s">
        <v>41</v>
      </c>
      <c r="B44" s="54">
        <v>6</v>
      </c>
      <c r="C44" s="54">
        <v>4</v>
      </c>
      <c r="D44" s="54">
        <v>4</v>
      </c>
      <c r="E44" s="14">
        <f t="shared" si="0"/>
        <v>42</v>
      </c>
      <c r="F44" s="14">
        <f t="shared" si="4"/>
        <v>462</v>
      </c>
      <c r="G44" s="15">
        <f t="shared" si="1"/>
        <v>44664</v>
      </c>
      <c r="H44" s="15">
        <f t="shared" si="9"/>
        <v>44692</v>
      </c>
      <c r="I44" s="15">
        <f>H45</f>
        <v>44706</v>
      </c>
      <c r="J44" s="56"/>
      <c r="K44" s="16" t="b">
        <f t="shared" si="10"/>
        <v>1</v>
      </c>
      <c r="L44" s="1"/>
      <c r="M44" s="1"/>
      <c r="N44" s="1"/>
      <c r="O44" s="1"/>
      <c r="P44" s="1"/>
      <c r="Q44" s="1"/>
      <c r="R44" s="1"/>
      <c r="S44" s="1"/>
      <c r="T44" s="1"/>
      <c r="U44" s="1"/>
    </row>
    <row r="45" spans="1:21" ht="15" thickBot="1" x14ac:dyDescent="0.4">
      <c r="A45" s="20" t="s">
        <v>19</v>
      </c>
      <c r="B45" s="55">
        <v>1</v>
      </c>
      <c r="C45" s="55"/>
      <c r="D45" s="55"/>
      <c r="E45" s="21">
        <f t="shared" si="0"/>
        <v>7</v>
      </c>
      <c r="F45" s="21"/>
      <c r="G45" s="21"/>
      <c r="H45" s="22">
        <f t="shared" si="9"/>
        <v>44706</v>
      </c>
      <c r="I45" s="22">
        <f>'Data input'!B11</f>
        <v>44713</v>
      </c>
      <c r="J45" s="57"/>
      <c r="K45" s="25" t="b">
        <f t="shared" si="10"/>
        <v>1</v>
      </c>
      <c r="L45" s="1"/>
      <c r="M45" s="1"/>
      <c r="N45" s="1"/>
      <c r="O45" s="1"/>
      <c r="P45" s="1"/>
      <c r="Q45" s="1"/>
      <c r="R45" s="1"/>
      <c r="S45" s="1"/>
      <c r="T45" s="1"/>
      <c r="U45" s="1"/>
    </row>
    <row r="46" spans="1:21" x14ac:dyDescent="0.3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</row>
    <row r="47" spans="1:21" ht="87" x14ac:dyDescent="0.35">
      <c r="A47" s="23" t="s">
        <v>72</v>
      </c>
      <c r="B47" s="1"/>
      <c r="C47" s="1"/>
      <c r="D47" s="1"/>
      <c r="E47" s="1"/>
      <c r="F47" s="1"/>
      <c r="G47" s="1"/>
      <c r="H47" s="1"/>
      <c r="I47" s="1"/>
      <c r="J47" s="24" t="s">
        <v>70</v>
      </c>
      <c r="K47" s="24" t="s">
        <v>71</v>
      </c>
      <c r="L47" s="1"/>
      <c r="M47" s="1"/>
      <c r="N47" s="1"/>
      <c r="O47" s="1"/>
      <c r="P47" s="1"/>
      <c r="Q47" s="1"/>
      <c r="R47" s="1"/>
      <c r="S47" s="1"/>
      <c r="T47" s="1"/>
      <c r="U47" s="1"/>
    </row>
    <row r="48" spans="1:21" x14ac:dyDescent="0.3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</row>
    <row r="49" spans="1:21" x14ac:dyDescent="0.3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</row>
    <row r="50" spans="1:21" x14ac:dyDescent="0.3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</row>
    <row r="51" spans="1:21" x14ac:dyDescent="0.3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</row>
    <row r="52" spans="1:21" x14ac:dyDescent="0.3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</row>
    <row r="53" spans="1:21" x14ac:dyDescent="0.3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</row>
    <row r="54" spans="1:21" x14ac:dyDescent="0.3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</row>
  </sheetData>
  <sheetProtection algorithmName="SHA-512" hashValue="q6Iat3H48ZYAqhoTUnppHbXEdpBXet64FqTlPhHblU+4rjyroJ4xbnKn72HdOsuffwRDp59iynntfZJ3FPwyow==" saltValue="XUnY7qA4azAhYN0/ngJu7Q==" spinCount="100000" sheet="1" objects="1" scenarios="1" selectLockedCells="1"/>
  <mergeCells count="13">
    <mergeCell ref="A7:F7"/>
    <mergeCell ref="A6:F6"/>
    <mergeCell ref="G1:K1"/>
    <mergeCell ref="G2:K2"/>
    <mergeCell ref="G3:K3"/>
    <mergeCell ref="G4:K4"/>
    <mergeCell ref="G5:K5"/>
    <mergeCell ref="G7:K7"/>
    <mergeCell ref="A1:F1"/>
    <mergeCell ref="A2:F2"/>
    <mergeCell ref="A4:F4"/>
    <mergeCell ref="A3:F3"/>
    <mergeCell ref="A5:F5"/>
  </mergeCells>
  <conditionalFormatting sqref="K12:K45">
    <cfRule type="cellIs" dxfId="1" priority="1" operator="equal">
      <formula>FALSE</formula>
    </cfRule>
    <cfRule type="cellIs" dxfId="0" priority="2" operator="equal">
      <formula>TRUE</formula>
    </cfRule>
  </conditionalFormatting>
  <dataValidations count="1">
    <dataValidation type="decimal" errorStyle="warning" allowBlank="1" showInputMessage="1" showErrorMessage="1" errorTitle="Falsche Eingabe" error="Bitte eine Zahl eingeben (Dezimal möglich) " sqref="B12:D45" xr:uid="{00000000-0002-0000-0100-000000000000}">
      <formula1>0</formula1>
      <formula2>365</formula2>
    </dataValidation>
  </dataValidations>
  <pageMargins left="0.7" right="0.7" top="0.78740157499999996" bottom="0.78740157499999996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ColWidth="11.453125" defaultRowHeight="14.5" x14ac:dyDescent="0.35"/>
  <sheetData/>
  <pageMargins left="0.7" right="0.7" top="0.78740157499999996" bottom="0.78740157499999996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workbookViewId="0">
      <selection activeCell="AD10" sqref="AD10"/>
    </sheetView>
  </sheetViews>
  <sheetFormatPr baseColWidth="10" defaultColWidth="11.453125" defaultRowHeight="14.5" x14ac:dyDescent="0.35"/>
  <sheetData/>
  <sheetProtection selectLockedCells="1" selectUnlockedCells="1"/>
  <pageMargins left="0.7" right="0.7" top="0.78740157499999996" bottom="0.78740157499999996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"/>
  <sheetViews>
    <sheetView workbookViewId="0">
      <selection activeCell="V27" sqref="V27"/>
    </sheetView>
  </sheetViews>
  <sheetFormatPr baseColWidth="10" defaultColWidth="11.453125" defaultRowHeight="14.5" x14ac:dyDescent="0.35"/>
  <sheetData/>
  <pageMargins left="0.7" right="0.7" top="0.78740157499999996" bottom="0.78740157499999996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5</vt:i4>
      </vt:variant>
      <vt:variant>
        <vt:lpstr>Benannte Bereiche</vt:lpstr>
      </vt:variant>
      <vt:variant>
        <vt:i4>1</vt:i4>
      </vt:variant>
    </vt:vector>
  </HeadingPairs>
  <TitlesOfParts>
    <vt:vector size="6" baseType="lpstr">
      <vt:lpstr>Data input</vt:lpstr>
      <vt:lpstr>Detailed calculation</vt:lpstr>
      <vt:lpstr>Tabelle2</vt:lpstr>
      <vt:lpstr>Gantt date</vt:lpstr>
      <vt:lpstr>Gantt in days</vt:lpstr>
      <vt:lpstr>'Detailed calculation'!OLE_LINK7</vt:lpstr>
    </vt:vector>
  </TitlesOfParts>
  <Company>Leibniz Gemeinschaft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Felix Kießling</dc:creator>
  <cp:lastModifiedBy>julia</cp:lastModifiedBy>
  <dcterms:created xsi:type="dcterms:W3CDTF">2019-05-21T14:01:08Z</dcterms:created>
  <dcterms:modified xsi:type="dcterms:W3CDTF">2021-11-18T14:51:47Z</dcterms:modified>
</cp:coreProperties>
</file>